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showInkAnnotation="0" defaultThemeVersion="124226"/>
  <xr:revisionPtr revIDLastSave="0" documentId="13_ncr:1_{D2204A6E-2122-4922-9D88-DFA6D1C1EE37}" xr6:coauthVersionLast="36" xr6:coauthVersionMax="36" xr10:uidLastSave="{00000000-0000-0000-0000-000000000000}"/>
  <bookViews>
    <workbookView xWindow="0" yWindow="0" windowWidth="24000" windowHeight="10020" xr2:uid="{00000000-000D-0000-FFFF-FFFF00000000}"/>
  </bookViews>
  <sheets>
    <sheet name="Prilog I. Financijski plan" sheetId="14" r:id="rId1"/>
    <sheet name="Sheet1" sheetId="15" state="hidden" r:id="rId2"/>
  </sheets>
  <definedNames>
    <definedName name="_xlnm.Print_Area" localSheetId="0">'Prilog I. Financijski plan'!$A$1:$R$58</definedName>
    <definedName name="_xlnm.Print_Titles" localSheetId="0">'Prilog I. Financijski plan'!$2:$4</definedName>
  </definedNames>
  <calcPr calcId="191029"/>
</workbook>
</file>

<file path=xl/calcChain.xml><?xml version="1.0" encoding="utf-8"?>
<calcChain xmlns="http://schemas.openxmlformats.org/spreadsheetml/2006/main">
  <c r="E57" i="14" l="1"/>
  <c r="I42" i="14"/>
  <c r="I41" i="14"/>
  <c r="I40" i="14"/>
  <c r="I38" i="14"/>
  <c r="G41" i="14"/>
  <c r="G42" i="14" s="1"/>
  <c r="G37" i="14" l="1"/>
  <c r="G54" i="14"/>
  <c r="E53" i="14"/>
  <c r="E51" i="14"/>
  <c r="G27" i="14"/>
  <c r="K51" i="14" l="1"/>
  <c r="I51" i="14"/>
  <c r="H51" i="14"/>
  <c r="G51" i="14"/>
  <c r="M42" i="14"/>
  <c r="K42" i="14"/>
  <c r="J42" i="14"/>
  <c r="H53" i="14" l="1"/>
  <c r="I53" i="14"/>
  <c r="H54" i="14"/>
  <c r="I54" i="14"/>
  <c r="G53" i="14"/>
  <c r="E54" i="14"/>
  <c r="I52" i="14"/>
  <c r="H52" i="14"/>
  <c r="G52" i="14"/>
  <c r="E52" i="14"/>
  <c r="M24" i="14" l="1"/>
  <c r="M25" i="14"/>
  <c r="K53" i="14" s="1"/>
  <c r="M53" i="14" s="1"/>
  <c r="M16" i="14" l="1"/>
  <c r="H57" i="14" l="1"/>
  <c r="M17" i="14"/>
  <c r="M18" i="14" l="1"/>
  <c r="M40" i="14"/>
  <c r="K33" i="14"/>
  <c r="K30" i="14"/>
  <c r="J33" i="14"/>
  <c r="J30" i="14"/>
  <c r="I30" i="14"/>
  <c r="G30" i="14"/>
  <c r="H29" i="14" s="1"/>
  <c r="G57" i="14" l="1"/>
  <c r="I57" i="14"/>
  <c r="M41" i="14"/>
  <c r="M20" i="14"/>
  <c r="K52" i="14" s="1"/>
  <c r="I21" i="14"/>
  <c r="G21" i="14"/>
  <c r="H20" i="14" s="1"/>
  <c r="G18" i="14"/>
  <c r="M21" i="14" l="1"/>
  <c r="H17" i="14"/>
  <c r="H16" i="14"/>
  <c r="K21" i="14" l="1"/>
  <c r="J21" i="14"/>
  <c r="I18" i="14"/>
  <c r="J18" i="14"/>
  <c r="K18" i="14"/>
  <c r="M32" i="14" l="1"/>
  <c r="M33" i="14" s="1"/>
  <c r="I33" i="14"/>
  <c r="G33" i="14"/>
  <c r="M29" i="14"/>
  <c r="M30" i="14" s="1"/>
  <c r="M26" i="14"/>
  <c r="M23" i="14"/>
  <c r="M52" i="14" l="1"/>
  <c r="K54" i="14"/>
  <c r="M54" i="14" s="1"/>
  <c r="M27" i="14"/>
  <c r="M37" i="14" s="1"/>
  <c r="H32" i="14"/>
  <c r="J27" i="14" l="1"/>
  <c r="J37" i="14" s="1"/>
  <c r="K27" i="14"/>
  <c r="K37" i="14" s="1"/>
  <c r="I27" i="14" l="1"/>
  <c r="I37" i="14" s="1"/>
  <c r="M51" i="14" l="1"/>
  <c r="M57" i="14" s="1"/>
  <c r="K57" i="14"/>
</calcChain>
</file>

<file path=xl/sharedStrings.xml><?xml version="1.0" encoding="utf-8"?>
<sst xmlns="http://schemas.openxmlformats.org/spreadsheetml/2006/main" count="139" uniqueCount="110">
  <si>
    <t>sklapanjem Ugovora (novim alociranim  sredstvima)</t>
  </si>
  <si>
    <t xml:space="preserve">promjenama EU propisa za provedbu ruralnog razvoja i poljoprivrede </t>
  </si>
  <si>
    <t xml:space="preserve">promjenama Programa i provedbenih podzakonskih propisa </t>
  </si>
  <si>
    <t>promjenama drugih nacionalnih propisa koji utječu na provedbu LRS i rad LAG-a</t>
  </si>
  <si>
    <t>promjenama nacionalnih propisa za provedbu ruralnog razvoja i poljoprivrede</t>
  </si>
  <si>
    <t>samoinicijativno + viša sila</t>
  </si>
  <si>
    <t>samoinicijativno, a koje ne utječu na indikatore za mjerenje učinka provedbe LRS</t>
  </si>
  <si>
    <t>UKUPNO:</t>
  </si>
  <si>
    <t>1.</t>
  </si>
  <si>
    <t>2.</t>
  </si>
  <si>
    <t>3.</t>
  </si>
  <si>
    <t>4.</t>
  </si>
  <si>
    <t>5.</t>
  </si>
  <si>
    <t>6.</t>
  </si>
  <si>
    <t>FINANCIJSKI PLAN PROJEKTA</t>
  </si>
  <si>
    <t>Redni 
broj</t>
  </si>
  <si>
    <t>Intenzitet
potpore: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</si>
  <si>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</si>
  <si>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</si>
  <si>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</si>
  <si>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</si>
  <si>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</si>
  <si>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</si>
  <si>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</si>
  <si>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</si>
  <si>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</si>
  <si>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</si>
  <si>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</si>
  <si>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</si>
  <si>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</si>
  <si>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Projektna aktivnost br. (xy)…upisati aktivnosti</t>
  </si>
  <si>
    <t xml:space="preserve">Partner </t>
  </si>
  <si>
    <t>Preostali iznos za provedbu Podmjere 19.3.:</t>
  </si>
  <si>
    <t xml:space="preserve">Od toga prihvatljivo - 
EAFRD:  </t>
  </si>
  <si>
    <t xml:space="preserve">
Od toga ostali javni izvori:
</t>
  </si>
  <si>
    <t>Obrazac B.</t>
  </si>
  <si>
    <t xml:space="preserve">Prilog 1. Sporazuma o suradnji </t>
  </si>
  <si>
    <r>
      <t>Iznos zatražene</t>
    </r>
    <r>
      <rPr>
        <b/>
        <sz val="11"/>
        <color theme="0"/>
        <rFont val="Calibri"/>
        <family val="2"/>
        <charset val="238"/>
        <scheme val="minor"/>
      </rPr>
      <t xml:space="preserve">  potpore - EAFRD
</t>
    </r>
  </si>
  <si>
    <t>Ukupni iznos projekta:</t>
  </si>
  <si>
    <t>LAG "odabrani LAG 2"</t>
  </si>
  <si>
    <t>lokalno, javno-privatno partnerstvo</t>
  </si>
  <si>
    <t>LAG "odabrani LAG 1" - NACIONALNI KOORDINATOR/GLAVNI PARTNER</t>
  </si>
  <si>
    <t>Projektna aktivnost br. 3.</t>
  </si>
  <si>
    <t xml:space="preserve">Projektna aktivnost br. 4. </t>
  </si>
  <si>
    <t xml:space="preserve">Projektna aktivnost br. 5. </t>
  </si>
  <si>
    <t>Projektna aktivnost br. 1.</t>
  </si>
  <si>
    <t xml:space="preserve">Projektna aktivnost br. 2. </t>
  </si>
  <si>
    <t>UKUPNO za projektne aktivnosti (red br. 1. - 5.):</t>
  </si>
  <si>
    <t>LAG "odobren od strane nadležnog tijela za razdoblje 2014. – 2020." - partner izvan RH</t>
  </si>
  <si>
    <t>upisati planirani mjesec i godinu završetka provedbe projektne aktivnosti</t>
  </si>
  <si>
    <t>upisati planirani mjesec i godinu početka provedbe projektne aktivnosti</t>
  </si>
  <si>
    <t>početak provedbe projektne aktivnosti; mjesec i godina</t>
  </si>
  <si>
    <t xml:space="preserve">
završetak provedbe projektne aktivnosti; mjesec i godina</t>
  </si>
  <si>
    <t xml:space="preserve">
RAZDOBLJE PROVEDBE PROJEKTNE AKTIVNOSTI
</t>
  </si>
  <si>
    <t xml:space="preserve">Tablica A  - Akcijski i financijski plan projektnih aktivnosti </t>
  </si>
  <si>
    <t xml:space="preserve">Tablica B  - Proračun projekta  suradnje </t>
  </si>
  <si>
    <t>Partneri koji nisu odabrani LAG-ovi a sudjeluju u projektnoj aktivnosti</t>
  </si>
  <si>
    <t>1. LAG "odobren od strane nadležnog tijela za razdoblje 2014. – 2020." - partner izvan RH,
2. lokalno, javno-privatno partnerstvo</t>
  </si>
  <si>
    <t>1. LAG "odobren od strane nadležnog tijela za razdoblje 2014. – 2020." - partner izvan RH,</t>
  </si>
  <si>
    <r>
      <t xml:space="preserve">                                     Od toga vlastita sredstva:
</t>
    </r>
    <r>
      <rPr>
        <b/>
        <i/>
        <sz val="11"/>
        <color theme="0"/>
        <rFont val="Calibri"/>
        <family val="2"/>
        <charset val="238"/>
        <scheme val="minor"/>
      </rPr>
      <t/>
    </r>
  </si>
  <si>
    <t xml:space="preserve">                                          upisati iznos s PDV-om, ako nije u sustavu PDV-a
</t>
  </si>
  <si>
    <t>upisati partnere u projektu suradnje - partneri LAG-ovi izvan RH te javno-privatna partnerstva</t>
  </si>
  <si>
    <t xml:space="preserve">                                                                    Ukupni iznos za provedbu Podmjere 19.3.
</t>
  </si>
  <si>
    <t xml:space="preserve">                                      Od toga vlastita sredstava:
</t>
  </si>
  <si>
    <t xml:space="preserve">                                         Iznos zatražene potpore:
</t>
  </si>
  <si>
    <t>upisati iznos iz Ugovora/Aneksa Ugovora o dodjeli sredstava odabranom LAG-u</t>
  </si>
  <si>
    <t xml:space="preserve">
 upisati projektne aktivnosti sukladno 
vremenskom redoslijedu; projektna aktivnost mora doprinositi ostvarenju cilja projekta suradnje i biti izravno povezana s provedbom projekata suradnje
</t>
  </si>
  <si>
    <t>Iznos dodijeljene potpore za Podmjeru 19.3.</t>
  </si>
  <si>
    <t>u stupce C - J upisivati iznose samo za partnere odabrane LAG-ove</t>
  </si>
  <si>
    <t>iznosi moraju biti sukladni iznosima iz stupca H - Tablica A</t>
  </si>
  <si>
    <t>iznosi moraju biti sukladni iznosima iz stupca I - Tablica A</t>
  </si>
  <si>
    <t xml:space="preserve"> </t>
  </si>
  <si>
    <t xml:space="preserve">Udio partnera u projektnoj aktivnosti </t>
  </si>
  <si>
    <t>iznos partnera/
ukupni iznos projekta</t>
  </si>
  <si>
    <t>Najveći dozvoljeni iznos za koordinatora projekta suradnje
(10% iznosa od UKUPNOG iznosa za projektne aktivnosti)</t>
  </si>
  <si>
    <t>Od toga ostali javni izvori:</t>
  </si>
  <si>
    <t>Intenzitet potpore:</t>
  </si>
  <si>
    <t>iznosi moraju biti sukladni iznosima iz stupca J - Tablica A</t>
  </si>
  <si>
    <t>Od toga prihvatljivo EAFRD:</t>
  </si>
  <si>
    <t xml:space="preserve"> navesti u Zahtjevu za potporu</t>
  </si>
  <si>
    <t>Osmišljavanje i provedba edukativnih radionica "Cekeri - tradicija na moderan način"</t>
  </si>
  <si>
    <t>Upisati mjerljiv i provjerljiv podatak o pokazateljima provedbe pojedine aktivnost
(broj educiranih polaznika, broj sudionika, broj izgrađenih građevina  broj i vrsta nabaljene opreme, broj objava na mediju, izrađeni broj promo materijala) .</t>
  </si>
  <si>
    <t xml:space="preserve">najmanje 3 održane radionice ili 
educirano najmanje 60 polaznika </t>
  </si>
  <si>
    <t>Prijenos znanja i vještina o izgradnji branda nekog područja na primjeru LAG Molsavine</t>
  </si>
  <si>
    <t>Studijska putovanja radi razmjene iskustava i primjera dobre prakse kao i promocija područja</t>
  </si>
  <si>
    <t>najmanje 6 studijskih putovanja na 
području svakog partnera</t>
  </si>
  <si>
    <t>Vidljivost projekta; 
Priprema i izrada paketa promotivnih materijala za poptrebe vidljivosti projekta po grupama</t>
  </si>
  <si>
    <t xml:space="preserve">Izrada studije o povezivanu lokalnih proizvođača </t>
  </si>
  <si>
    <t xml:space="preserve">najmanje jedna studija </t>
  </si>
  <si>
    <t>LAG "odabrani LAG 4"</t>
  </si>
  <si>
    <t>LAG "odabrani LAG 3"</t>
  </si>
  <si>
    <t xml:space="preserve">potrebno je naglasiti koji je partner glavni partner/nacionalni koordinator 
te na koji na koji se LAG odnosi 
</t>
  </si>
  <si>
    <t>Naziv projektne aktivnosti</t>
  </si>
  <si>
    <t>Partner - odabrani LAG</t>
  </si>
  <si>
    <t>Planirani iznios troškova po partneru</t>
  </si>
  <si>
    <t xml:space="preserve">najmanje 3 održane radionice i/ili 
educirano najmanje 60 polaznika </t>
  </si>
  <si>
    <t>Izrada 100 brošura i/ili izrada 100 letaka i/ili 
izrada promo videa</t>
  </si>
  <si>
    <t xml:space="preserve">Opišite na koji način projektna aktivnost doprinosi ostvarenju cilja projketa: </t>
  </si>
  <si>
    <t>Planirani pokazatelj rezultata 
projektne aktivnosti</t>
  </si>
  <si>
    <t>N</t>
  </si>
  <si>
    <t xml:space="preserve">Iznos dodijeljene potpore za tip operacije 19.3.1./19.3.2. temeljem izdanih Odluka  </t>
  </si>
  <si>
    <t>Iznos dodijeljene potpore za tip operacije 19.3.1./19.3.2. temeljem izdanih Odluka o</t>
  </si>
  <si>
    <t>iznosi moraju biti sukladni iznosima iz stupca K - Tablica A</t>
  </si>
  <si>
    <t>iznos moraju biti sukladni iznosima iz stupca L - Tablica A</t>
  </si>
  <si>
    <t>UKUPNO za koordinatora (red br. 6.):
Iznos u stupcu G ne smije prijeći izračunati najveći dozvoljeni iznos za koordinatora projekta suradnje!</t>
  </si>
  <si>
    <t>UKUPNO za sve projektne aktivnosti (red br. 1. - 6.):</t>
  </si>
  <si>
    <t xml:space="preserve">Naknada za koordinatora projekta </t>
  </si>
  <si>
    <t>Troškovi koodinatora projekta suradnje (do 10% prihvatljivih troškova projekta za projektne aktivnosti)</t>
  </si>
  <si>
    <r>
      <t xml:space="preserve">NAPOMENA
1. U tablicu A upisivati podatke samo za </t>
    </r>
    <r>
      <rPr>
        <b/>
        <i/>
        <u/>
        <sz val="11"/>
        <rFont val="Calibri"/>
        <family val="2"/>
        <scheme val="minor"/>
      </rPr>
      <t xml:space="preserve">projektne aktivnosti u kojima sudjeluju odabrani LAG-ovi </t>
    </r>
    <r>
      <rPr>
        <b/>
        <i/>
        <sz val="11"/>
        <rFont val="Calibri"/>
        <family val="2"/>
        <scheme val="minor"/>
      </rPr>
      <t xml:space="preserve">(LAG-ovi koji su s Agencijom za plaćanja sklopili Ugovor o dodjeli sredstava odabranom LAG-u). 
2. U tablicu se upisuju iznosi u HRK, </t>
    </r>
    <r>
      <rPr>
        <b/>
        <i/>
        <u/>
        <sz val="11"/>
        <rFont val="Calibri"/>
        <family val="2"/>
        <scheme val="minor"/>
      </rPr>
      <t>preračun eura u kune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b/>
        <i/>
        <sz val="11"/>
        <rFont val="Calibri"/>
        <family val="2"/>
        <scheme val="minor"/>
      </rPr>
      <t xml:space="preserve">obavljat će se prema zadnjem tečaju koji je Europska središnja banka odredila prije 1. siječnja godine u kojoj se donosi Odluka o dodjeli sredstava.
3. Iznimno od stavaka 1. i 2. ove točke, od datuma uvođenja dvojnog iskazivanja cijena u euru i kuni, na odgovarajući način se primjenjuju postupovna pravila propisana zakonskim i podzakonskim propisima koji uređuju uvođenje eura kao službene valute u Republiku Hrvatsku, neovisno o tome kada su započeti postupci.    
4. U slučaju da se bilo koji partner, odabrani LAG, bavi gospodarskom djelatnošću i/ili  posjeduje dionice/udjele u pravnoj osobi koja obavlja gospodarsku djelatnost, ukupan </t>
    </r>
    <r>
      <rPr>
        <b/>
        <i/>
        <u/>
        <sz val="11"/>
        <rFont val="Calibri"/>
        <family val="2"/>
        <scheme val="minor"/>
      </rPr>
      <t xml:space="preserve">iznos potpore male vrijednosti </t>
    </r>
    <r>
      <rPr>
        <b/>
        <i/>
        <sz val="11"/>
        <rFont val="Calibri"/>
        <family val="2"/>
        <scheme val="minor"/>
      </rPr>
      <t xml:space="preserve">dodijeljen odabranom LAG-u i poduzećima povezanim s odabranim LAG-om u ovoj i prethodne dvije godine ne može biti veći od 200.000,00 EUR-a, utvrđen temeljem Izjava o korištenim potporama male vrijednosti.
5. </t>
    </r>
    <r>
      <rPr>
        <b/>
        <i/>
        <u/>
        <sz val="11"/>
        <rFont val="Calibri"/>
        <family val="2"/>
        <scheme val="minor"/>
      </rPr>
      <t>Promjene u projektu suradnje</t>
    </r>
    <r>
      <rPr>
        <b/>
        <i/>
        <sz val="11"/>
        <rFont val="Calibri"/>
        <family val="2"/>
        <scheme val="minor"/>
      </rPr>
      <t xml:space="preserve"> koje su dozvoljene te uvjeti pod kojima se odobravaju propisane su točkom 7. Natječaja. Realokacija sredstava dozvoljena je između komponenti/aktivnosti ali samo za troškove istog partnera.
6. </t>
    </r>
    <r>
      <rPr>
        <b/>
        <i/>
        <u/>
        <sz val="11"/>
        <rFont val="Calibri"/>
        <family val="2"/>
        <scheme val="minor"/>
      </rPr>
      <t xml:space="preserve">Plaće (uključujući prijevoz na posao i s posla) ili naknade za koordinatora projekta suradnje </t>
    </r>
    <r>
      <rPr>
        <b/>
        <i/>
        <sz val="11"/>
        <rFont val="Calibri"/>
        <family val="2"/>
        <scheme val="minor"/>
      </rPr>
      <t xml:space="preserve">- prihvatljiv je trošak samo za osobu koja je u Sporazumu o suradnji navedena kao koordinator projekta suradnje. Za trošak koordinatora projekta suradnje prihvatljiva je kombinacija traženja povrata sredstava kroz Podmjeru 19.3. i 19.4, ali mjesečni bruto 2 iznos ne smije prijeći 15.000,00 HRK. Zatraženi iznos mora biti usklađen sa vremenskim periodom trajanja projekta suradnje. Trošak financiranja koordinatora projekta </t>
    </r>
    <r>
      <rPr>
        <b/>
        <i/>
        <u/>
        <sz val="11"/>
        <rFont val="Calibri"/>
        <family val="2"/>
        <scheme val="minor"/>
      </rPr>
      <t>ne mogu</t>
    </r>
    <r>
      <rPr>
        <b/>
        <i/>
        <sz val="11"/>
        <rFont val="Calibri"/>
        <family val="2"/>
        <scheme val="minor"/>
      </rPr>
      <t xml:space="preserve"> dijeliti više partnera i samo </t>
    </r>
    <r>
      <rPr>
        <b/>
        <i/>
        <u/>
        <sz val="11"/>
        <rFont val="Calibri"/>
        <family val="2"/>
        <scheme val="minor"/>
      </rPr>
      <t>jedna osoba</t>
    </r>
    <r>
      <rPr>
        <b/>
        <i/>
        <sz val="11"/>
        <rFont val="Calibri"/>
        <family val="2"/>
        <scheme val="minor"/>
      </rPr>
      <t xml:space="preserve"> može biti koordinator projekta i samo ona može biti  prihvatljiva za sufinanciranje.
7. U slučaju putnih troškova koje odabrani LAG snosi za partnera LAG-a odobrenog od nadležnog tijela za razdoblje 2014. - 2020. (ako je takva metoda prikazivanja putnih troškva navedena u Sporazumu o suradnji) potrebno je taj iznos troška pribrojiti ukupnom trošku tog odabranog LAG-a. 
8. Iznos proračuna svake projektne aktivnosti nije potrebno dokazivati predračunima, troškovnicima, preliminarnim ponudama, katalozima i slično.  
9. </t>
    </r>
    <r>
      <rPr>
        <b/>
        <i/>
        <u/>
        <sz val="11"/>
        <rFont val="Calibri"/>
        <family val="2"/>
        <scheme val="minor"/>
      </rPr>
      <t>Iznose iz tablice B prepisati u obrazac C Projektni prijedlog.</t>
    </r>
    <r>
      <rPr>
        <b/>
        <i/>
        <sz val="11"/>
        <rFont val="Calibri"/>
        <family val="2"/>
        <scheme val="minor"/>
      </rPr>
      <t xml:space="preserve">
10. Iznosi se planiraju s PDV-om, ako odabrani LAG nema pravo na odbitak PDV-a. U suprotnome, iznose planirati bez PDV-a. 
</t>
    </r>
  </si>
  <si>
    <t>1. Za partnere odabrane LAG-ove iznosi moraju biti sukladni iznosima iz stupca F- Tablice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</si>
</sst>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 diagonalUp="1"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Up="1" diagonalDown="1">
      <left/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204">
    <xf numFmtId="0" fontId="0" fillId="0" borderId="0" xfId="0"/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 applyAlignment="1"/>
    <xf numFmtId="49" fontId="4" fillId="7" borderId="10" xfId="0" applyNumberFormat="1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0" fontId="0" fillId="5" borderId="0" xfId="0" applyFill="1" applyBorder="1" applyAlignment="1"/>
    <xf numFmtId="49" fontId="4" fillId="5" borderId="0" xfId="0" applyNumberFormat="1" applyFont="1" applyFill="1" applyBorder="1" applyAlignment="1">
      <alignment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vertical="center" wrapText="1"/>
    </xf>
    <xf numFmtId="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" fontId="4" fillId="9" borderId="1" xfId="0" applyNumberFormat="1" applyFont="1" applyFill="1" applyBorder="1" applyAlignment="1">
      <alignment horizontal="right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vertical="center" wrapText="1"/>
    </xf>
    <xf numFmtId="9" fontId="4" fillId="7" borderId="2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right" vertical="center" wrapText="1"/>
    </xf>
    <xf numFmtId="4" fontId="4" fillId="7" borderId="9" xfId="0" applyNumberFormat="1" applyFont="1" applyFill="1" applyBorder="1" applyAlignment="1">
      <alignment horizontal="right" vertical="center" wrapText="1"/>
    </xf>
    <xf numFmtId="9" fontId="4" fillId="7" borderId="9" xfId="0" applyNumberFormat="1" applyFont="1" applyFill="1" applyBorder="1" applyAlignment="1">
      <alignment vertical="center" wrapText="1"/>
    </xf>
    <xf numFmtId="4" fontId="4" fillId="7" borderId="9" xfId="0" applyNumberFormat="1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9" fontId="4" fillId="9" borderId="1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vertical="center"/>
    </xf>
    <xf numFmtId="49" fontId="4" fillId="7" borderId="7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13" xfId="0" applyNumberFormat="1" applyFont="1" applyFill="1" applyBorder="1" applyAlignment="1">
      <alignment horizontal="left" wrapText="1"/>
    </xf>
    <xf numFmtId="49" fontId="4" fillId="5" borderId="13" xfId="0" applyNumberFormat="1" applyFont="1" applyFill="1" applyBorder="1" applyAlignment="1">
      <alignment vertical="center" wrapText="1"/>
    </xf>
    <xf numFmtId="10" fontId="4" fillId="5" borderId="0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0" fontId="4" fillId="5" borderId="14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wrapText="1"/>
    </xf>
    <xf numFmtId="4" fontId="4" fillId="15" borderId="9" xfId="0" applyNumberFormat="1" applyFont="1" applyFill="1" applyBorder="1" applyAlignment="1">
      <alignment horizontal="right" vertical="center" wrapText="1"/>
    </xf>
    <xf numFmtId="9" fontId="4" fillId="15" borderId="9" xfId="0" applyNumberFormat="1" applyFont="1" applyFill="1" applyBorder="1" applyAlignment="1">
      <alignment vertical="center" wrapText="1"/>
    </xf>
    <xf numFmtId="4" fontId="4" fillId="15" borderId="9" xfId="0" applyNumberFormat="1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/>
    </xf>
    <xf numFmtId="0" fontId="0" fillId="0" borderId="0" xfId="0" applyFill="1"/>
    <xf numFmtId="0" fontId="10" fillId="5" borderId="0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4" fillId="17" borderId="7" xfId="0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righ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4" fontId="11" fillId="13" borderId="3" xfId="0" applyNumberFormat="1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4" fillId="16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left" vertical="center" wrapText="1"/>
    </xf>
    <xf numFmtId="1" fontId="4" fillId="9" borderId="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left" vertical="center"/>
    </xf>
    <xf numFmtId="0" fontId="0" fillId="0" borderId="0" xfId="0" applyFont="1" applyFill="1"/>
    <xf numFmtId="0" fontId="0" fillId="3" borderId="0" xfId="0" applyFont="1" applyFill="1"/>
    <xf numFmtId="0" fontId="0" fillId="9" borderId="0" xfId="0" applyFont="1" applyFill="1"/>
    <xf numFmtId="0" fontId="17" fillId="3" borderId="0" xfId="0" applyFont="1" applyFill="1" applyAlignment="1">
      <alignment horizontal="center"/>
    </xf>
    <xf numFmtId="0" fontId="13" fillId="3" borderId="0" xfId="0" applyFont="1" applyFill="1"/>
    <xf numFmtId="0" fontId="0" fillId="7" borderId="1" xfId="0" applyFill="1" applyBorder="1" applyAlignment="1">
      <alignment vertical="top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right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right" vertical="center" wrapText="1"/>
    </xf>
    <xf numFmtId="4" fontId="4" fillId="5" borderId="0" xfId="0" applyNumberFormat="1" applyFont="1" applyFill="1" applyBorder="1" applyAlignment="1">
      <alignment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0" fontId="10" fillId="1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vertical="center" wrapText="1"/>
    </xf>
    <xf numFmtId="0" fontId="4" fillId="17" borderId="10" xfId="0" applyFont="1" applyFill="1" applyBorder="1" applyAlignment="1">
      <alignment vertical="center" wrapText="1"/>
    </xf>
    <xf numFmtId="0" fontId="4" fillId="17" borderId="12" xfId="0" applyFont="1" applyFill="1" applyBorder="1" applyAlignment="1">
      <alignment vertical="center" wrapText="1"/>
    </xf>
    <xf numFmtId="0" fontId="4" fillId="17" borderId="11" xfId="0" applyFont="1" applyFill="1" applyBorder="1" applyAlignment="1">
      <alignment vertical="center" wrapText="1"/>
    </xf>
    <xf numFmtId="0" fontId="4" fillId="17" borderId="4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9" borderId="1" xfId="0" applyNumberFormat="1" applyFont="1" applyFill="1" applyBorder="1" applyAlignment="1">
      <alignment vertical="center" wrapText="1"/>
    </xf>
    <xf numFmtId="9" fontId="4" fillId="9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horizontal="right" vertical="center" wrapText="1"/>
    </xf>
    <xf numFmtId="9" fontId="4" fillId="8" borderId="1" xfId="0" applyNumberFormat="1" applyFont="1" applyFill="1" applyBorder="1" applyAlignment="1">
      <alignment horizontal="right" vertical="center" wrapText="1"/>
    </xf>
    <xf numFmtId="49" fontId="7" fillId="7" borderId="15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right" vertical="center" wrapText="1"/>
    </xf>
    <xf numFmtId="4" fontId="2" fillId="6" borderId="12" xfId="0" applyNumberFormat="1" applyFont="1" applyFill="1" applyBorder="1" applyAlignment="1">
      <alignment vertical="center" wrapText="1"/>
    </xf>
    <xf numFmtId="4" fontId="2" fillId="6" borderId="9" xfId="0" applyNumberFormat="1" applyFont="1" applyFill="1" applyBorder="1" applyAlignment="1">
      <alignment vertical="center" wrapText="1"/>
    </xf>
    <xf numFmtId="4" fontId="2" fillId="6" borderId="11" xfId="0" applyNumberFormat="1" applyFont="1" applyFill="1" applyBorder="1" applyAlignment="1">
      <alignment horizontal="right" vertical="center" wrapText="1"/>
    </xf>
    <xf numFmtId="4" fontId="2" fillId="6" borderId="9" xfId="0" applyNumberFormat="1" applyFont="1" applyFill="1" applyBorder="1" applyAlignment="1">
      <alignment horizontal="right" vertical="center" wrapText="1"/>
    </xf>
    <xf numFmtId="2" fontId="2" fillId="6" borderId="20" xfId="0" applyNumberFormat="1" applyFont="1" applyFill="1" applyBorder="1" applyAlignment="1">
      <alignment vertical="center" wrapText="1"/>
    </xf>
    <xf numFmtId="4" fontId="2" fillId="6" borderId="1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right" vertical="center" wrapText="1"/>
    </xf>
    <xf numFmtId="4" fontId="4" fillId="11" borderId="1" xfId="0" applyNumberFormat="1" applyFont="1" applyFill="1" applyBorder="1" applyAlignment="1">
      <alignment horizontal="right" vertical="center" wrapText="1"/>
    </xf>
    <xf numFmtId="49" fontId="4" fillId="15" borderId="5" xfId="0" applyNumberFormat="1" applyFont="1" applyFill="1" applyBorder="1" applyAlignment="1">
      <alignment horizontal="right" vertical="center" wrapText="1"/>
    </xf>
    <xf numFmtId="49" fontId="4" fillId="15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horizontal="right" vertical="center" wrapText="1"/>
    </xf>
    <xf numFmtId="49" fontId="9" fillId="9" borderId="7" xfId="0" applyNumberFormat="1" applyFont="1" applyFill="1" applyBorder="1" applyAlignment="1">
      <alignment horizontal="right" vertical="center" wrapText="1"/>
    </xf>
    <xf numFmtId="49" fontId="11" fillId="5" borderId="4" xfId="0" applyNumberFormat="1" applyFont="1" applyFill="1" applyBorder="1" applyAlignment="1">
      <alignment horizontal="right" vertical="center" wrapText="1"/>
    </xf>
    <xf numFmtId="0" fontId="4" fillId="14" borderId="3" xfId="0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4" fillId="16" borderId="4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10" fillId="1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4" fillId="17" borderId="18" xfId="0" applyNumberFormat="1" applyFont="1" applyFill="1" applyBorder="1" applyAlignment="1">
      <alignment horizontal="left" vertical="top" wrapText="1"/>
    </xf>
    <xf numFmtId="49" fontId="14" fillId="17" borderId="0" xfId="0" applyNumberFormat="1" applyFont="1" applyFill="1" applyBorder="1" applyAlignment="1">
      <alignment horizontal="left" vertical="top" wrapText="1"/>
    </xf>
    <xf numFmtId="0" fontId="16" fillId="17" borderId="6" xfId="0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>
      <alignment horizontal="right" vertical="center" wrapText="1"/>
    </xf>
    <xf numFmtId="1" fontId="4" fillId="9" borderId="6" xfId="0" applyNumberFormat="1" applyFont="1" applyFill="1" applyBorder="1" applyAlignment="1">
      <alignment horizontal="right" vertical="center" wrapText="1"/>
    </xf>
    <xf numFmtId="0" fontId="4" fillId="10" borderId="3" xfId="0" applyFont="1" applyFill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49" fontId="4" fillId="7" borderId="14" xfId="0" applyNumberFormat="1" applyFont="1" applyFill="1" applyBorder="1" applyAlignment="1">
      <alignment horizontal="left" vertical="center" wrapText="1"/>
    </xf>
    <xf numFmtId="49" fontId="4" fillId="7" borderId="15" xfId="0" applyNumberFormat="1" applyFont="1" applyFill="1" applyBorder="1" applyAlignment="1">
      <alignment horizontal="center" vertical="center" wrapText="1"/>
    </xf>
    <xf numFmtId="49" fontId="4" fillId="7" borderId="8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9" xfId="0" applyNumberFormat="1" applyFont="1" applyFill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left" vertical="center"/>
    </xf>
    <xf numFmtId="0" fontId="0" fillId="7" borderId="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right" vertical="center" wrapText="1"/>
    </xf>
    <xf numFmtId="49" fontId="4" fillId="7" borderId="9" xfId="0" applyNumberFormat="1" applyFont="1" applyFill="1" applyBorder="1" applyAlignment="1">
      <alignment horizontal="left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left" vertical="center" wrapText="1"/>
    </xf>
    <xf numFmtId="49" fontId="4" fillId="8" borderId="6" xfId="0" applyNumberFormat="1" applyFont="1" applyFill="1" applyBorder="1" applyAlignment="1">
      <alignment horizontal="left" vertical="center" wrapText="1"/>
    </xf>
    <xf numFmtId="49" fontId="4" fillId="11" borderId="6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Obično 11" xfId="2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AEEF3"/>
      <color rgb="FFA6A6A6"/>
      <color rgb="FFFDE9D9"/>
      <color rgb="FF244062"/>
      <color rgb="FF40404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61"/>
  <sheetViews>
    <sheetView showGridLines="0" tabSelected="1" view="pageBreakPreview" topLeftCell="B1" zoomScaleNormal="85" zoomScaleSheetLayoutView="100" workbookViewId="0">
      <selection activeCell="B7" sqref="B7:Q7"/>
    </sheetView>
  </sheetViews>
  <sheetFormatPr defaultColWidth="9.109375" defaultRowHeight="14.4" x14ac:dyDescent="0.3"/>
  <cols>
    <col min="1" max="1" width="9.109375" style="1"/>
    <col min="2" max="2" width="6.6640625" style="1" customWidth="1"/>
    <col min="3" max="4" width="35" style="1" customWidth="1"/>
    <col min="5" max="5" width="47.6640625" style="1" customWidth="1"/>
    <col min="6" max="6" width="30.88671875" style="1" customWidth="1"/>
    <col min="7" max="7" width="17.88671875" style="1" customWidth="1"/>
    <col min="8" max="8" width="19.5546875" style="1" customWidth="1"/>
    <col min="9" max="11" width="18" style="1" customWidth="1"/>
    <col min="12" max="13" width="17.88671875" style="1" customWidth="1"/>
    <col min="14" max="14" width="13.88671875" style="1" customWidth="1"/>
    <col min="15" max="17" width="9.88671875" style="1" customWidth="1"/>
    <col min="18" max="18" width="30.88671875" style="1" customWidth="1"/>
    <col min="19" max="21" width="3.33203125" style="1" customWidth="1"/>
    <col min="22" max="22" width="2.109375" style="1" bestFit="1" customWidth="1"/>
    <col min="23" max="23" width="3.109375" style="1" customWidth="1"/>
    <col min="24" max="24" width="9.109375" style="70" customWidth="1"/>
    <col min="25" max="25" width="3.109375" style="70" bestFit="1" customWidth="1"/>
    <col min="26" max="26" width="9.109375" style="70" customWidth="1"/>
    <col min="27" max="27" width="77.88671875" style="70" bestFit="1" customWidth="1"/>
    <col min="28" max="29" width="9.109375" style="1" hidden="1" customWidth="1"/>
    <col min="30" max="30" width="9.109375" style="1" customWidth="1"/>
    <col min="31" max="31" width="0" style="70" hidden="1" customWidth="1"/>
    <col min="32" max="32" width="19.33203125" style="70" hidden="1" customWidth="1"/>
    <col min="33" max="33" width="0" style="70" hidden="1" customWidth="1"/>
    <col min="34" max="39" width="0" style="1" hidden="1" customWidth="1"/>
    <col min="40" max="16384" width="9.109375" style="1"/>
  </cols>
  <sheetData>
    <row r="1" spans="1:80" s="44" customFormat="1" x14ac:dyDescent="0.3"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</row>
    <row r="2" spans="1:80" ht="20.25" customHeight="1" x14ac:dyDescent="0.3">
      <c r="A2" s="3"/>
      <c r="B2" s="148" t="s">
        <v>35</v>
      </c>
      <c r="C2" s="149"/>
      <c r="D2" s="10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</row>
    <row r="3" spans="1:80" ht="15.75" customHeight="1" x14ac:dyDescent="0.4">
      <c r="A3" s="3"/>
      <c r="B3" s="43"/>
      <c r="C3" s="43"/>
      <c r="D3" s="4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</row>
    <row r="4" spans="1:80" ht="25.5" customHeight="1" x14ac:dyDescent="0.3">
      <c r="A4" s="3"/>
      <c r="B4" s="27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75"/>
      <c r="U4" s="75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</row>
    <row r="5" spans="1:80" ht="24.75" customHeight="1" x14ac:dyDescent="0.3">
      <c r="A5" s="3"/>
      <c r="B5" s="152" t="s">
        <v>14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75"/>
      <c r="U5" s="75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</row>
    <row r="6" spans="1:80" ht="24.75" customHeight="1" x14ac:dyDescent="0.3">
      <c r="A6" s="3"/>
      <c r="B6" s="50"/>
      <c r="C6" s="50"/>
      <c r="D6" s="96"/>
      <c r="E6" s="50"/>
      <c r="F6" s="50"/>
      <c r="G6" s="50"/>
      <c r="H6" s="83"/>
      <c r="I6" s="50"/>
      <c r="J6" s="50"/>
      <c r="K6" s="50"/>
      <c r="L6" s="50"/>
      <c r="M6" s="50"/>
      <c r="N6" s="50"/>
      <c r="O6" s="50"/>
      <c r="P6" s="50"/>
      <c r="Q6" s="50"/>
      <c r="R6" s="53"/>
      <c r="S6" s="50"/>
      <c r="T6" s="75"/>
      <c r="U6" s="75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</row>
    <row r="7" spans="1:80" ht="258.75" customHeight="1" x14ac:dyDescent="0.3">
      <c r="A7" s="3"/>
      <c r="B7" s="161" t="s">
        <v>108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7"/>
      <c r="T7" s="75"/>
      <c r="U7" s="75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</row>
    <row r="8" spans="1:80" ht="24.75" customHeight="1" x14ac:dyDescent="0.3">
      <c r="A8" s="3"/>
      <c r="B8" s="29" t="s">
        <v>71</v>
      </c>
      <c r="C8" s="29"/>
      <c r="D8" s="96"/>
      <c r="E8" s="29"/>
      <c r="F8" s="29"/>
      <c r="G8" s="29"/>
      <c r="H8" s="83"/>
      <c r="I8" s="29"/>
      <c r="J8" s="29"/>
      <c r="K8" s="29"/>
      <c r="L8" s="29"/>
      <c r="M8" s="29"/>
      <c r="N8" s="29"/>
      <c r="O8" s="29"/>
      <c r="P8" s="29"/>
      <c r="Q8" s="29"/>
      <c r="R8" s="53"/>
      <c r="T8" s="75"/>
      <c r="U8" s="75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</row>
    <row r="9" spans="1:80" ht="20.25" customHeight="1" x14ac:dyDescent="0.3">
      <c r="A9" s="45"/>
      <c r="B9" s="158" t="s">
        <v>54</v>
      </c>
      <c r="C9" s="158"/>
      <c r="D9" s="158"/>
      <c r="E9" s="158"/>
      <c r="F9" s="46"/>
      <c r="G9" s="153"/>
      <c r="H9" s="153"/>
      <c r="I9" s="153"/>
      <c r="J9" s="153"/>
      <c r="K9" s="154"/>
      <c r="L9" s="153"/>
      <c r="M9" s="153"/>
      <c r="N9" s="153"/>
      <c r="O9" s="153"/>
      <c r="P9" s="154"/>
      <c r="Q9" s="37"/>
      <c r="R9" s="54"/>
      <c r="T9" s="75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</row>
    <row r="10" spans="1:80" ht="20.25" customHeight="1" x14ac:dyDescent="0.3">
      <c r="A10" s="30"/>
      <c r="B10" s="30"/>
      <c r="C10" s="30"/>
      <c r="D10" s="96"/>
      <c r="E10" s="30"/>
      <c r="F10" s="30"/>
      <c r="G10" s="37"/>
      <c r="H10" s="84"/>
      <c r="I10" s="37"/>
      <c r="J10" s="37"/>
      <c r="K10" s="37"/>
      <c r="L10" s="37"/>
      <c r="M10" s="37"/>
      <c r="N10" s="37"/>
      <c r="O10" s="37"/>
      <c r="P10" s="37"/>
      <c r="Q10" s="37"/>
      <c r="R10" s="54"/>
      <c r="T10" s="75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</row>
    <row r="11" spans="1:80" ht="47.25" customHeight="1" x14ac:dyDescent="0.3">
      <c r="A11" s="3"/>
      <c r="B11" s="141" t="s">
        <v>15</v>
      </c>
      <c r="C11" s="141" t="s">
        <v>92</v>
      </c>
      <c r="D11" s="159" t="s">
        <v>97</v>
      </c>
      <c r="E11" s="141" t="s">
        <v>98</v>
      </c>
      <c r="F11" s="141" t="s">
        <v>93</v>
      </c>
      <c r="G11" s="141" t="s">
        <v>94</v>
      </c>
      <c r="H11" s="159" t="s">
        <v>72</v>
      </c>
      <c r="I11" s="141" t="s">
        <v>33</v>
      </c>
      <c r="J11" s="141" t="s">
        <v>34</v>
      </c>
      <c r="K11" s="141" t="s">
        <v>59</v>
      </c>
      <c r="L11" s="141" t="s">
        <v>16</v>
      </c>
      <c r="M11" s="141" t="s">
        <v>37</v>
      </c>
      <c r="N11" s="142" t="s">
        <v>53</v>
      </c>
      <c r="O11" s="142"/>
      <c r="P11" s="142"/>
      <c r="Q11" s="143"/>
      <c r="R11" s="181" t="s">
        <v>56</v>
      </c>
      <c r="T11" s="75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</row>
    <row r="12" spans="1:80" ht="96.75" customHeight="1" x14ac:dyDescent="0.3">
      <c r="A12" s="3"/>
      <c r="B12" s="141"/>
      <c r="C12" s="141"/>
      <c r="D12" s="160"/>
      <c r="E12" s="141"/>
      <c r="F12" s="141"/>
      <c r="G12" s="141"/>
      <c r="H12" s="160"/>
      <c r="I12" s="141"/>
      <c r="J12" s="141"/>
      <c r="K12" s="141"/>
      <c r="L12" s="141"/>
      <c r="M12" s="141"/>
      <c r="N12" s="146" t="s">
        <v>51</v>
      </c>
      <c r="O12" s="146"/>
      <c r="P12" s="144" t="s">
        <v>52</v>
      </c>
      <c r="Q12" s="145"/>
      <c r="R12" s="182"/>
      <c r="T12" s="75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</row>
    <row r="13" spans="1:80" ht="81" customHeight="1" x14ac:dyDescent="0.3">
      <c r="A13" s="3"/>
      <c r="B13" s="47"/>
      <c r="C13" s="69" t="s">
        <v>66</v>
      </c>
      <c r="D13" s="69"/>
      <c r="E13" s="69" t="s">
        <v>81</v>
      </c>
      <c r="F13" s="69" t="s">
        <v>91</v>
      </c>
      <c r="G13" s="69" t="s">
        <v>60</v>
      </c>
      <c r="H13" s="80" t="s">
        <v>73</v>
      </c>
      <c r="I13" s="139"/>
      <c r="J13" s="163"/>
      <c r="K13" s="163"/>
      <c r="L13" s="140"/>
      <c r="M13" s="69" t="s">
        <v>79</v>
      </c>
      <c r="N13" s="139" t="s">
        <v>50</v>
      </c>
      <c r="O13" s="140"/>
      <c r="P13" s="139" t="s">
        <v>49</v>
      </c>
      <c r="Q13" s="140"/>
      <c r="R13" s="66" t="s">
        <v>61</v>
      </c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</row>
    <row r="14" spans="1:80" ht="15" customHeight="1" x14ac:dyDescent="0.3">
      <c r="A14" s="3"/>
      <c r="B14" s="17" t="s">
        <v>17</v>
      </c>
      <c r="C14" s="18" t="s">
        <v>18</v>
      </c>
      <c r="D14" s="98" t="s">
        <v>19</v>
      </c>
      <c r="E14" s="18" t="s">
        <v>20</v>
      </c>
      <c r="F14" s="18" t="s">
        <v>21</v>
      </c>
      <c r="G14" s="18" t="s">
        <v>22</v>
      </c>
      <c r="H14" s="86" t="s">
        <v>23</v>
      </c>
      <c r="I14" s="18" t="s">
        <v>24</v>
      </c>
      <c r="J14" s="18" t="s">
        <v>25</v>
      </c>
      <c r="K14" s="18" t="s">
        <v>26</v>
      </c>
      <c r="L14" s="18" t="s">
        <v>27</v>
      </c>
      <c r="M14" s="18" t="s">
        <v>28</v>
      </c>
      <c r="N14" s="155" t="s">
        <v>29</v>
      </c>
      <c r="O14" s="155"/>
      <c r="P14" s="155"/>
      <c r="Q14" s="155"/>
      <c r="R14" s="56" t="s">
        <v>99</v>
      </c>
      <c r="T14" s="75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</row>
    <row r="15" spans="1:80" ht="15.75" customHeight="1" x14ac:dyDescent="0.3">
      <c r="A15" s="3"/>
      <c r="B15" s="136" t="s">
        <v>45</v>
      </c>
      <c r="C15" s="136"/>
      <c r="D15" s="136"/>
      <c r="E15" s="136"/>
      <c r="F15" s="137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8"/>
      <c r="R15" s="62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</row>
    <row r="16" spans="1:80" ht="46.5" customHeight="1" x14ac:dyDescent="0.3">
      <c r="A16" s="3"/>
      <c r="B16" s="167" t="s">
        <v>8</v>
      </c>
      <c r="C16" s="169" t="s">
        <v>83</v>
      </c>
      <c r="D16" s="175"/>
      <c r="E16" s="171" t="s">
        <v>82</v>
      </c>
      <c r="F16" s="51" t="s">
        <v>41</v>
      </c>
      <c r="G16" s="6">
        <v>150000</v>
      </c>
      <c r="H16" s="91">
        <f>G16/G18</f>
        <v>0.5</v>
      </c>
      <c r="I16" s="6">
        <v>140000</v>
      </c>
      <c r="J16" s="6">
        <v>5000</v>
      </c>
      <c r="K16" s="6">
        <v>5000</v>
      </c>
      <c r="L16" s="49">
        <v>1</v>
      </c>
      <c r="M16" s="6">
        <f>I16*L16</f>
        <v>140000</v>
      </c>
      <c r="N16" s="173">
        <v>2</v>
      </c>
      <c r="O16" s="173">
        <v>2024</v>
      </c>
      <c r="P16" s="173" t="s">
        <v>11</v>
      </c>
      <c r="Q16" s="173">
        <v>2023</v>
      </c>
      <c r="R16" s="156" t="s">
        <v>57</v>
      </c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</row>
    <row r="17" spans="1:80" ht="48.75" customHeight="1" x14ac:dyDescent="0.3">
      <c r="A17" s="3"/>
      <c r="B17" s="168"/>
      <c r="C17" s="170"/>
      <c r="D17" s="176"/>
      <c r="E17" s="172"/>
      <c r="F17" s="61" t="s">
        <v>39</v>
      </c>
      <c r="G17" s="6">
        <v>150000</v>
      </c>
      <c r="H17" s="91">
        <f>G17/G18</f>
        <v>0.5</v>
      </c>
      <c r="I17" s="6">
        <v>140000</v>
      </c>
      <c r="J17" s="10">
        <v>5000</v>
      </c>
      <c r="K17" s="10">
        <v>5000</v>
      </c>
      <c r="L17" s="11">
        <v>1</v>
      </c>
      <c r="M17" s="6">
        <f>I17*L17</f>
        <v>140000</v>
      </c>
      <c r="N17" s="174"/>
      <c r="O17" s="174"/>
      <c r="P17" s="174"/>
      <c r="Q17" s="174"/>
      <c r="R17" s="183"/>
      <c r="T17" s="75"/>
      <c r="U17" s="75"/>
      <c r="V17" s="76"/>
      <c r="W17" s="76"/>
      <c r="X17" s="76"/>
      <c r="Y17" s="76"/>
      <c r="Z17" s="76"/>
      <c r="AA17" s="76"/>
      <c r="AB17" s="76">
        <v>1</v>
      </c>
      <c r="AC17" s="76">
        <v>2020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ht="15" customHeight="1" x14ac:dyDescent="0.3">
      <c r="A18" s="3"/>
      <c r="B18" s="188" t="s">
        <v>7</v>
      </c>
      <c r="C18" s="188"/>
      <c r="D18" s="188"/>
      <c r="E18" s="188"/>
      <c r="F18" s="188"/>
      <c r="G18" s="6">
        <f>SUM(G16:G17)</f>
        <v>300000</v>
      </c>
      <c r="H18" s="6"/>
      <c r="I18" s="6">
        <f>SUM(I16:I17)</f>
        <v>280000</v>
      </c>
      <c r="J18" s="6">
        <f>SUM(J16:J17)</f>
        <v>10000</v>
      </c>
      <c r="K18" s="6">
        <f>SUM(K16:K17)</f>
        <v>10000</v>
      </c>
      <c r="L18" s="6"/>
      <c r="M18" s="6">
        <f>SUM(M16:M17)</f>
        <v>280000</v>
      </c>
      <c r="N18" s="191"/>
      <c r="O18" s="191"/>
      <c r="P18" s="191"/>
      <c r="Q18" s="191"/>
      <c r="R18" s="157"/>
      <c r="T18" s="75"/>
      <c r="U18" s="75"/>
      <c r="V18" s="76"/>
      <c r="W18" s="76"/>
      <c r="X18" s="76"/>
      <c r="Y18" s="76"/>
      <c r="Z18" s="76"/>
      <c r="AA18" s="76"/>
      <c r="AB18" s="76">
        <v>2</v>
      </c>
      <c r="AC18" s="76">
        <v>2021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</row>
    <row r="19" spans="1:80" ht="15" customHeight="1" x14ac:dyDescent="0.3">
      <c r="A19" s="3"/>
      <c r="B19" s="202" t="s">
        <v>46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3"/>
      <c r="R19" s="58"/>
      <c r="T19" s="75"/>
      <c r="U19" s="75"/>
      <c r="V19" s="76"/>
      <c r="W19" s="76"/>
      <c r="X19" s="76"/>
      <c r="Y19" s="76"/>
      <c r="Z19" s="76"/>
      <c r="AA19" s="76"/>
      <c r="AB19" s="76">
        <v>3</v>
      </c>
      <c r="AC19" s="76">
        <v>2022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</row>
    <row r="20" spans="1:80" ht="72.75" customHeight="1" x14ac:dyDescent="0.3">
      <c r="A20" s="3"/>
      <c r="B20" s="12" t="s">
        <v>9</v>
      </c>
      <c r="C20" s="13" t="s">
        <v>80</v>
      </c>
      <c r="D20" s="12"/>
      <c r="E20" s="12" t="s">
        <v>95</v>
      </c>
      <c r="F20" s="60" t="s">
        <v>39</v>
      </c>
      <c r="G20" s="6">
        <v>6000</v>
      </c>
      <c r="H20" s="91">
        <f>G20/G21</f>
        <v>1</v>
      </c>
      <c r="I20" s="6">
        <v>6000</v>
      </c>
      <c r="J20" s="6">
        <v>0</v>
      </c>
      <c r="K20" s="6">
        <v>0</v>
      </c>
      <c r="L20" s="20">
        <v>1</v>
      </c>
      <c r="M20" s="19">
        <f>L20*I20</f>
        <v>6000</v>
      </c>
      <c r="N20" s="173">
        <v>2</v>
      </c>
      <c r="O20" s="173">
        <v>2020</v>
      </c>
      <c r="P20" s="173">
        <v>4</v>
      </c>
      <c r="Q20" s="173">
        <v>2020</v>
      </c>
      <c r="R20" s="184" t="s">
        <v>57</v>
      </c>
      <c r="T20" s="75"/>
      <c r="U20" s="75"/>
      <c r="V20" s="76"/>
      <c r="W20" s="76"/>
      <c r="X20" s="76"/>
      <c r="Y20" s="76"/>
      <c r="Z20" s="76"/>
      <c r="AA20" s="76"/>
      <c r="AB20" s="76">
        <v>4</v>
      </c>
      <c r="AC20" s="76">
        <v>2023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</row>
    <row r="21" spans="1:80" x14ac:dyDescent="0.3">
      <c r="A21" s="3"/>
      <c r="B21" s="15"/>
      <c r="C21" s="147" t="s">
        <v>7</v>
      </c>
      <c r="D21" s="147"/>
      <c r="E21" s="147"/>
      <c r="F21" s="147"/>
      <c r="G21" s="6">
        <f>G20</f>
        <v>6000</v>
      </c>
      <c r="H21" s="6"/>
      <c r="I21" s="6">
        <f>I20</f>
        <v>6000</v>
      </c>
      <c r="J21" s="6">
        <f>J20</f>
        <v>0</v>
      </c>
      <c r="K21" s="6">
        <f>K20</f>
        <v>0</v>
      </c>
      <c r="L21" s="11"/>
      <c r="M21" s="16">
        <f>M20</f>
        <v>6000</v>
      </c>
      <c r="N21" s="174"/>
      <c r="O21" s="174"/>
      <c r="P21" s="174"/>
      <c r="Q21" s="174"/>
      <c r="R21" s="185"/>
      <c r="T21" s="75"/>
      <c r="U21" s="75"/>
      <c r="V21" s="76"/>
      <c r="W21" s="76"/>
      <c r="X21" s="76"/>
      <c r="Y21" s="76"/>
      <c r="Z21" s="76"/>
      <c r="AA21" s="76"/>
      <c r="AB21" s="76">
        <v>5</v>
      </c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</row>
    <row r="22" spans="1:80" ht="15" customHeight="1" x14ac:dyDescent="0.3">
      <c r="A22" s="3"/>
      <c r="B22" s="136" t="s">
        <v>42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8"/>
      <c r="R22" s="62"/>
      <c r="T22" s="75"/>
      <c r="U22" s="75"/>
      <c r="V22" s="76"/>
      <c r="W22" s="76"/>
      <c r="X22" s="76"/>
      <c r="Y22" s="76"/>
      <c r="Z22" s="76"/>
      <c r="AA22" s="76"/>
      <c r="AB22" s="76">
        <v>6</v>
      </c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</row>
    <row r="23" spans="1:80" ht="48" customHeight="1" x14ac:dyDescent="0.3">
      <c r="A23" s="3"/>
      <c r="B23" s="168" t="s">
        <v>10</v>
      </c>
      <c r="C23" s="170" t="s">
        <v>84</v>
      </c>
      <c r="D23" s="175"/>
      <c r="E23" s="177" t="s">
        <v>85</v>
      </c>
      <c r="F23" s="60" t="s">
        <v>41</v>
      </c>
      <c r="G23" s="6">
        <v>10000</v>
      </c>
      <c r="H23" s="91">
        <v>1</v>
      </c>
      <c r="I23" s="6">
        <v>10000</v>
      </c>
      <c r="J23" s="6">
        <v>0</v>
      </c>
      <c r="K23" s="6">
        <v>0</v>
      </c>
      <c r="L23" s="11">
        <v>1</v>
      </c>
      <c r="M23" s="10">
        <f>I23*L23</f>
        <v>10000</v>
      </c>
      <c r="N23" s="173">
        <v>2</v>
      </c>
      <c r="O23" s="173">
        <v>2020</v>
      </c>
      <c r="P23" s="173">
        <v>4</v>
      </c>
      <c r="Q23" s="173">
        <v>2020</v>
      </c>
      <c r="R23" s="156" t="s">
        <v>58</v>
      </c>
      <c r="T23" s="75"/>
      <c r="U23" s="75"/>
      <c r="V23" s="76"/>
      <c r="W23" s="76"/>
      <c r="X23" s="76"/>
      <c r="Y23" s="76"/>
      <c r="Z23" s="76"/>
      <c r="AA23" s="76"/>
      <c r="AB23" s="76">
        <v>7</v>
      </c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</row>
    <row r="24" spans="1:80" ht="48" customHeight="1" x14ac:dyDescent="0.3">
      <c r="A24" s="3"/>
      <c r="B24" s="168"/>
      <c r="C24" s="170"/>
      <c r="D24" s="177"/>
      <c r="E24" s="177"/>
      <c r="F24" s="60" t="s">
        <v>39</v>
      </c>
      <c r="G24" s="6">
        <v>10000</v>
      </c>
      <c r="H24" s="91">
        <v>1</v>
      </c>
      <c r="I24" s="6">
        <v>10000</v>
      </c>
      <c r="J24" s="6">
        <v>0</v>
      </c>
      <c r="K24" s="6">
        <v>0</v>
      </c>
      <c r="L24" s="11">
        <v>1</v>
      </c>
      <c r="M24" s="10">
        <f t="shared" ref="M24:M25" si="0">I24*L24</f>
        <v>10000</v>
      </c>
      <c r="N24" s="174"/>
      <c r="O24" s="174"/>
      <c r="P24" s="174"/>
      <c r="Q24" s="174"/>
      <c r="R24" s="183"/>
      <c r="T24" s="75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</row>
    <row r="25" spans="1:80" ht="48" customHeight="1" x14ac:dyDescent="0.3">
      <c r="A25" s="3"/>
      <c r="B25" s="168"/>
      <c r="C25" s="170"/>
      <c r="D25" s="177"/>
      <c r="E25" s="177"/>
      <c r="F25" s="99" t="s">
        <v>90</v>
      </c>
      <c r="G25" s="6">
        <v>10000</v>
      </c>
      <c r="H25" s="91">
        <v>1</v>
      </c>
      <c r="I25" s="6">
        <v>10000</v>
      </c>
      <c r="J25" s="6">
        <v>0</v>
      </c>
      <c r="K25" s="6">
        <v>0</v>
      </c>
      <c r="L25" s="11">
        <v>1</v>
      </c>
      <c r="M25" s="10">
        <f t="shared" si="0"/>
        <v>10000</v>
      </c>
      <c r="N25" s="174"/>
      <c r="O25" s="174"/>
      <c r="P25" s="174"/>
      <c r="Q25" s="174"/>
      <c r="R25" s="183"/>
      <c r="T25" s="75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</row>
    <row r="26" spans="1:80" ht="33.75" customHeight="1" x14ac:dyDescent="0.3">
      <c r="A26" s="3"/>
      <c r="B26" s="190"/>
      <c r="C26" s="189"/>
      <c r="D26" s="176"/>
      <c r="E26" s="176"/>
      <c r="F26" s="61" t="s">
        <v>89</v>
      </c>
      <c r="G26" s="6">
        <v>15000</v>
      </c>
      <c r="H26" s="91">
        <v>1</v>
      </c>
      <c r="I26" s="6">
        <v>15000</v>
      </c>
      <c r="J26" s="10">
        <v>0</v>
      </c>
      <c r="K26" s="10">
        <v>0</v>
      </c>
      <c r="L26" s="11">
        <v>1</v>
      </c>
      <c r="M26" s="10">
        <f>I26*L26</f>
        <v>15000</v>
      </c>
      <c r="N26" s="174"/>
      <c r="O26" s="174"/>
      <c r="P26" s="174"/>
      <c r="Q26" s="174"/>
      <c r="R26" s="183"/>
      <c r="T26" s="75"/>
      <c r="U26" s="75"/>
      <c r="V26" s="76"/>
      <c r="W26" s="76"/>
      <c r="X26" s="76"/>
      <c r="Y26" s="76"/>
      <c r="Z26" s="76"/>
      <c r="AA26" s="76"/>
      <c r="AB26" s="76">
        <v>8</v>
      </c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</row>
    <row r="27" spans="1:80" x14ac:dyDescent="0.3">
      <c r="A27" s="3"/>
      <c r="B27" s="188" t="s">
        <v>7</v>
      </c>
      <c r="C27" s="188"/>
      <c r="D27" s="188"/>
      <c r="E27" s="188"/>
      <c r="F27" s="188"/>
      <c r="G27" s="6">
        <f>SUM(G23:G26)</f>
        <v>45000</v>
      </c>
      <c r="H27" s="6"/>
      <c r="I27" s="6">
        <f>SUM(I23:I26)</f>
        <v>45000</v>
      </c>
      <c r="J27" s="6">
        <f>SUM(J23:J26)</f>
        <v>0</v>
      </c>
      <c r="K27" s="6">
        <f>SUM(K23:K26)</f>
        <v>0</v>
      </c>
      <c r="L27" s="11"/>
      <c r="M27" s="10">
        <f>SUM(M23:M26)</f>
        <v>45000</v>
      </c>
      <c r="N27" s="191"/>
      <c r="O27" s="191"/>
      <c r="P27" s="191"/>
      <c r="Q27" s="191"/>
      <c r="R27" s="157"/>
      <c r="T27" s="75"/>
      <c r="U27" s="75"/>
      <c r="V27" s="76"/>
      <c r="W27" s="76"/>
      <c r="X27" s="76"/>
      <c r="Y27" s="76"/>
      <c r="Z27" s="76"/>
      <c r="AA27" s="76"/>
      <c r="AB27" s="76">
        <v>9</v>
      </c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</row>
    <row r="28" spans="1:80" x14ac:dyDescent="0.3">
      <c r="A28" s="3"/>
      <c r="B28" s="150" t="s">
        <v>43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1"/>
      <c r="R28" s="63"/>
      <c r="T28" s="75"/>
      <c r="U28" s="75"/>
      <c r="V28" s="76"/>
      <c r="W28" s="76"/>
      <c r="X28" s="76"/>
      <c r="Y28" s="76"/>
      <c r="Z28" s="76"/>
      <c r="AA28" s="76"/>
      <c r="AB28" s="76">
        <v>10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</row>
    <row r="29" spans="1:80" ht="60.75" customHeight="1" x14ac:dyDescent="0.3">
      <c r="A29" s="3"/>
      <c r="B29" s="87" t="s">
        <v>11</v>
      </c>
      <c r="C29" s="93" t="s">
        <v>86</v>
      </c>
      <c r="D29" s="87"/>
      <c r="E29" s="87" t="s">
        <v>96</v>
      </c>
      <c r="F29" s="60" t="s">
        <v>41</v>
      </c>
      <c r="G29" s="6">
        <v>5000</v>
      </c>
      <c r="H29" s="91">
        <f>G29/G30</f>
        <v>1</v>
      </c>
      <c r="I29" s="6">
        <v>5000</v>
      </c>
      <c r="J29" s="6">
        <v>0</v>
      </c>
      <c r="K29" s="6">
        <v>0</v>
      </c>
      <c r="L29" s="49">
        <v>1</v>
      </c>
      <c r="M29" s="10">
        <f>L29*I29</f>
        <v>5000</v>
      </c>
      <c r="N29" s="173">
        <v>2</v>
      </c>
      <c r="O29" s="173">
        <v>2020</v>
      </c>
      <c r="P29" s="173">
        <v>4</v>
      </c>
      <c r="Q29" s="173">
        <v>2020</v>
      </c>
      <c r="R29" s="156" t="s">
        <v>58</v>
      </c>
      <c r="T29" s="75"/>
      <c r="U29" s="75"/>
      <c r="V29" s="76"/>
      <c r="W29" s="76"/>
      <c r="X29" s="76"/>
      <c r="Y29" s="76"/>
      <c r="Z29" s="76"/>
      <c r="AA29" s="76"/>
      <c r="AB29" s="76">
        <v>11</v>
      </c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</row>
    <row r="30" spans="1:80" x14ac:dyDescent="0.3">
      <c r="A30" s="3"/>
      <c r="B30" s="188" t="s">
        <v>7</v>
      </c>
      <c r="C30" s="188"/>
      <c r="D30" s="188"/>
      <c r="E30" s="188"/>
      <c r="F30" s="188"/>
      <c r="G30" s="57">
        <f>SUM(G29)</f>
        <v>5000</v>
      </c>
      <c r="H30" s="57"/>
      <c r="I30" s="6">
        <f>I29</f>
        <v>5000</v>
      </c>
      <c r="J30" s="57">
        <f>J29</f>
        <v>0</v>
      </c>
      <c r="K30" s="6">
        <f>K29</f>
        <v>0</v>
      </c>
      <c r="L30" s="48"/>
      <c r="M30" s="16">
        <f>M29</f>
        <v>5000</v>
      </c>
      <c r="N30" s="174"/>
      <c r="O30" s="174"/>
      <c r="P30" s="174"/>
      <c r="Q30" s="174"/>
      <c r="R30" s="157"/>
      <c r="T30" s="75"/>
      <c r="U30" s="75"/>
      <c r="V30" s="76"/>
      <c r="W30" s="76"/>
      <c r="X30" s="76"/>
      <c r="Y30" s="76"/>
      <c r="Z30" s="76"/>
      <c r="AA30" s="76"/>
      <c r="AB30" s="76">
        <v>12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</row>
    <row r="31" spans="1:80" x14ac:dyDescent="0.3">
      <c r="A31" s="3"/>
      <c r="B31" s="150" t="s">
        <v>44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63"/>
      <c r="T31" s="75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</row>
    <row r="32" spans="1:80" ht="72" customHeight="1" x14ac:dyDescent="0.3">
      <c r="A32" s="3"/>
      <c r="B32" s="9" t="s">
        <v>12</v>
      </c>
      <c r="C32" s="13" t="s">
        <v>87</v>
      </c>
      <c r="D32" s="9"/>
      <c r="E32" s="9" t="s">
        <v>88</v>
      </c>
      <c r="F32" s="60" t="s">
        <v>41</v>
      </c>
      <c r="G32" s="6">
        <v>11000</v>
      </c>
      <c r="H32" s="91">
        <f>G32/G33</f>
        <v>1</v>
      </c>
      <c r="I32" s="6">
        <v>11000</v>
      </c>
      <c r="J32" s="6">
        <v>0</v>
      </c>
      <c r="K32" s="6">
        <v>0</v>
      </c>
      <c r="L32" s="20">
        <v>1</v>
      </c>
      <c r="M32" s="19">
        <f>L32*I32</f>
        <v>11000</v>
      </c>
      <c r="N32" s="173">
        <v>2</v>
      </c>
      <c r="O32" s="173">
        <v>2020</v>
      </c>
      <c r="P32" s="173">
        <v>2</v>
      </c>
      <c r="Q32" s="173">
        <v>2020</v>
      </c>
      <c r="R32" s="156" t="s">
        <v>57</v>
      </c>
      <c r="T32" s="75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</row>
    <row r="33" spans="1:80" x14ac:dyDescent="0.3">
      <c r="A33" s="3"/>
      <c r="B33" s="15"/>
      <c r="C33" s="147" t="s">
        <v>7</v>
      </c>
      <c r="D33" s="147"/>
      <c r="E33" s="147"/>
      <c r="F33" s="147"/>
      <c r="G33" s="6">
        <f>G32</f>
        <v>11000</v>
      </c>
      <c r="H33" s="6"/>
      <c r="I33" s="6">
        <f>I32</f>
        <v>11000</v>
      </c>
      <c r="J33" s="6">
        <f>J32</f>
        <v>0</v>
      </c>
      <c r="K33" s="6">
        <f>K32</f>
        <v>0</v>
      </c>
      <c r="L33" s="11"/>
      <c r="M33" s="16">
        <f>M32</f>
        <v>11000</v>
      </c>
      <c r="N33" s="174"/>
      <c r="O33" s="174"/>
      <c r="P33" s="174"/>
      <c r="Q33" s="174"/>
      <c r="R33" s="178"/>
      <c r="T33" s="75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</row>
    <row r="34" spans="1:80" ht="14.25" customHeight="1" x14ac:dyDescent="0.3">
      <c r="A34" s="3"/>
      <c r="B34" s="150" t="s">
        <v>30</v>
      </c>
      <c r="C34" s="150"/>
      <c r="D34" s="150"/>
      <c r="E34" s="150"/>
      <c r="F34" s="150"/>
      <c r="G34" s="166"/>
      <c r="H34" s="166"/>
      <c r="I34" s="166"/>
      <c r="J34" s="166"/>
      <c r="K34" s="166"/>
      <c r="L34" s="166"/>
      <c r="M34" s="166"/>
      <c r="N34" s="150"/>
      <c r="O34" s="150"/>
      <c r="P34" s="150"/>
      <c r="Q34" s="151"/>
      <c r="R34" s="63"/>
      <c r="T34" s="75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</row>
    <row r="35" spans="1:80" ht="14.25" customHeight="1" x14ac:dyDescent="0.3">
      <c r="A35" s="3"/>
      <c r="B35" s="21"/>
      <c r="C35" s="21"/>
      <c r="D35" s="21"/>
      <c r="E35" s="21"/>
      <c r="F35" s="5"/>
      <c r="G35" s="22"/>
      <c r="H35" s="22"/>
      <c r="I35" s="22"/>
      <c r="J35" s="22"/>
      <c r="K35" s="22"/>
      <c r="L35" s="23"/>
      <c r="M35" s="24"/>
      <c r="N35" s="28"/>
      <c r="O35" s="25"/>
      <c r="P35" s="88"/>
      <c r="Q35" s="25"/>
      <c r="R35" s="179"/>
      <c r="T35" s="75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</row>
    <row r="36" spans="1:80" ht="28.5" customHeight="1" x14ac:dyDescent="0.3">
      <c r="A36" s="3"/>
      <c r="B36" s="21"/>
      <c r="C36" s="21"/>
      <c r="D36" s="21"/>
      <c r="E36" s="21"/>
      <c r="F36" s="5"/>
      <c r="G36" s="22"/>
      <c r="H36" s="22"/>
      <c r="I36" s="22"/>
      <c r="J36" s="22"/>
      <c r="K36" s="22"/>
      <c r="L36" s="23"/>
      <c r="M36" s="24"/>
      <c r="N36" s="88"/>
      <c r="O36" s="25"/>
      <c r="P36" s="88"/>
      <c r="Q36" s="25"/>
      <c r="R36" s="180"/>
      <c r="T36" s="75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</row>
    <row r="37" spans="1:80" x14ac:dyDescent="0.3">
      <c r="A37" s="3"/>
      <c r="B37" s="133" t="s">
        <v>47</v>
      </c>
      <c r="C37" s="133"/>
      <c r="D37" s="133"/>
      <c r="E37" s="133"/>
      <c r="F37" s="133"/>
      <c r="G37" s="14">
        <f>G18+G21+G27+G30+G33</f>
        <v>367000</v>
      </c>
      <c r="H37" s="14"/>
      <c r="I37" s="14">
        <f>I18+I21+I27+I30+I33</f>
        <v>347000</v>
      </c>
      <c r="J37" s="14">
        <f>J18+J21+J27+J30+J33</f>
        <v>10000</v>
      </c>
      <c r="K37" s="14">
        <f>K18+K21+K27+K30+K33</f>
        <v>10000</v>
      </c>
      <c r="L37" s="14"/>
      <c r="M37" s="14">
        <f>M18+M21+M27+M30+M33</f>
        <v>347000</v>
      </c>
      <c r="N37" s="164"/>
      <c r="O37" s="165"/>
      <c r="P37" s="165"/>
      <c r="Q37" s="165"/>
      <c r="R37" s="64"/>
      <c r="T37" s="75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x14ac:dyDescent="0.3">
      <c r="A38" s="3"/>
      <c r="B38" s="31"/>
      <c r="C38" s="31"/>
      <c r="D38" s="31"/>
      <c r="E38" s="131" t="s">
        <v>74</v>
      </c>
      <c r="F38" s="131"/>
      <c r="G38" s="131"/>
      <c r="H38" s="131"/>
      <c r="I38" s="59">
        <f>I37*0.1</f>
        <v>34700</v>
      </c>
      <c r="J38" s="32"/>
      <c r="K38" s="33"/>
      <c r="L38" s="33"/>
      <c r="M38" s="33"/>
      <c r="N38" s="8"/>
      <c r="O38" s="8"/>
      <c r="P38" s="8"/>
      <c r="Q38" s="8"/>
      <c r="R38" s="8"/>
      <c r="T38" s="75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</row>
    <row r="39" spans="1:80" x14ac:dyDescent="0.3">
      <c r="A39" s="3"/>
      <c r="B39" s="132" t="s">
        <v>107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"/>
      <c r="O39" s="8"/>
      <c r="P39" s="8"/>
      <c r="Q39" s="8"/>
      <c r="R39" s="8"/>
      <c r="T39" s="75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</row>
    <row r="40" spans="1:80" ht="48.75" customHeight="1" x14ac:dyDescent="0.3">
      <c r="A40" s="3"/>
      <c r="B40" s="85" t="s">
        <v>13</v>
      </c>
      <c r="C40" s="13" t="s">
        <v>106</v>
      </c>
      <c r="D40" s="13"/>
      <c r="E40" s="12"/>
      <c r="F40" s="79" t="s">
        <v>41</v>
      </c>
      <c r="G40" s="22">
        <v>10000</v>
      </c>
      <c r="H40" s="91">
        <v>1</v>
      </c>
      <c r="I40" s="22">
        <f>G40</f>
        <v>10000</v>
      </c>
      <c r="J40" s="24">
        <v>0</v>
      </c>
      <c r="K40" s="24">
        <v>0</v>
      </c>
      <c r="L40" s="11">
        <v>0.9</v>
      </c>
      <c r="M40" s="10">
        <f>I40*L40</f>
        <v>9000</v>
      </c>
      <c r="N40" s="8"/>
      <c r="O40" s="8"/>
      <c r="P40" s="8"/>
      <c r="Q40" s="8"/>
      <c r="R40" s="8"/>
      <c r="T40" s="75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</row>
    <row r="41" spans="1:80" ht="36.75" customHeight="1" x14ac:dyDescent="0.3">
      <c r="A41" s="3"/>
      <c r="B41" s="127" t="s">
        <v>104</v>
      </c>
      <c r="C41" s="128"/>
      <c r="D41" s="128"/>
      <c r="E41" s="128"/>
      <c r="F41" s="128"/>
      <c r="G41" s="40">
        <f>SUM(G40:G40)</f>
        <v>10000</v>
      </c>
      <c r="H41" s="40"/>
      <c r="I41" s="40">
        <f>MIN(I38,I40)</f>
        <v>10000</v>
      </c>
      <c r="J41" s="40">
        <v>0</v>
      </c>
      <c r="K41" s="40">
        <v>0</v>
      </c>
      <c r="L41" s="41"/>
      <c r="M41" s="42">
        <f>SUM(M40:M40)</f>
        <v>9000</v>
      </c>
      <c r="N41" s="8"/>
      <c r="O41" s="8"/>
      <c r="P41" s="8"/>
      <c r="Q41" s="8"/>
      <c r="R41" s="8"/>
      <c r="T41" s="75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</row>
    <row r="42" spans="1:80" ht="36.75" customHeight="1" x14ac:dyDescent="0.3">
      <c r="A42" s="3"/>
      <c r="B42" s="129" t="s">
        <v>105</v>
      </c>
      <c r="C42" s="129"/>
      <c r="D42" s="129"/>
      <c r="E42" s="129"/>
      <c r="F42" s="130"/>
      <c r="G42" s="14">
        <f>G41+G37</f>
        <v>377000</v>
      </c>
      <c r="H42" s="14"/>
      <c r="I42" s="14">
        <f>I41+I37</f>
        <v>357000</v>
      </c>
      <c r="J42" s="14">
        <f>J37+J41</f>
        <v>10000</v>
      </c>
      <c r="K42" s="14">
        <f>K37+K41</f>
        <v>10000</v>
      </c>
      <c r="L42" s="26"/>
      <c r="M42" s="14">
        <f>M37+M41</f>
        <v>356000</v>
      </c>
      <c r="N42" s="8"/>
      <c r="O42" s="92"/>
      <c r="P42" s="8"/>
      <c r="Q42" s="8"/>
      <c r="R42" s="8"/>
      <c r="T42" s="75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</row>
    <row r="43" spans="1:80" ht="15.75" customHeight="1" x14ac:dyDescent="0.3">
      <c r="A43" s="3"/>
      <c r="B43" s="31"/>
      <c r="C43" s="31"/>
      <c r="D43" s="31"/>
      <c r="E43" s="31"/>
      <c r="F43" s="31"/>
      <c r="G43" s="31"/>
      <c r="H43" s="31"/>
      <c r="I43" s="31"/>
      <c r="J43" s="32"/>
      <c r="K43" s="33"/>
      <c r="L43" s="8"/>
      <c r="M43" s="8"/>
      <c r="N43" s="8"/>
      <c r="O43" s="8"/>
      <c r="P43" s="8"/>
      <c r="Q43" s="8"/>
      <c r="R43" s="8"/>
      <c r="T43" s="75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ht="15.75" customHeight="1" x14ac:dyDescent="0.3">
      <c r="A44" s="3"/>
      <c r="B44" s="31"/>
      <c r="C44" s="31"/>
      <c r="D44" s="31"/>
      <c r="E44" s="31"/>
      <c r="F44" s="31"/>
      <c r="G44" s="31"/>
      <c r="H44" s="31"/>
      <c r="I44" s="31"/>
      <c r="J44" s="32"/>
      <c r="K44" s="33"/>
      <c r="L44" s="8"/>
      <c r="M44" s="8"/>
      <c r="N44" s="8"/>
      <c r="O44" s="8"/>
      <c r="P44" s="8"/>
      <c r="Q44" s="8"/>
      <c r="R44" s="8"/>
      <c r="T44" s="75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</row>
    <row r="45" spans="1:80" ht="18.75" customHeight="1" x14ac:dyDescent="0.3">
      <c r="A45" s="3"/>
      <c r="B45" s="158" t="s">
        <v>55</v>
      </c>
      <c r="C45" s="158"/>
      <c r="D45" s="94"/>
      <c r="E45" s="45"/>
      <c r="F45" s="45"/>
      <c r="G45" s="35"/>
      <c r="H45" s="35"/>
      <c r="I45" s="36"/>
      <c r="J45" s="36"/>
      <c r="K45" s="36"/>
      <c r="L45" s="4"/>
      <c r="M45" s="4"/>
      <c r="N45" s="4"/>
      <c r="O45" s="4"/>
      <c r="P45" s="4"/>
      <c r="Q45" s="4"/>
      <c r="R45" s="7"/>
      <c r="T45" s="75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</row>
    <row r="46" spans="1:80" ht="25.5" customHeight="1" x14ac:dyDescent="0.3">
      <c r="A46" s="84"/>
      <c r="B46" s="84"/>
      <c r="C46" s="84"/>
      <c r="D46" s="97"/>
      <c r="E46" s="84"/>
      <c r="F46" s="84"/>
      <c r="G46" s="38"/>
      <c r="H46" s="38"/>
      <c r="I46" s="34"/>
      <c r="J46" s="34"/>
      <c r="K46" s="34"/>
      <c r="L46" s="4"/>
      <c r="M46" s="4"/>
      <c r="N46" s="4"/>
      <c r="O46" s="4"/>
      <c r="P46" s="4"/>
      <c r="Q46" s="4"/>
      <c r="R46" s="7"/>
      <c r="T46" s="75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</row>
    <row r="47" spans="1:80" ht="81.75" customHeight="1" x14ac:dyDescent="0.3">
      <c r="A47" s="3"/>
      <c r="B47" s="186" t="s">
        <v>31</v>
      </c>
      <c r="C47" s="194"/>
      <c r="D47" s="187"/>
      <c r="E47" s="55" t="s">
        <v>38</v>
      </c>
      <c r="F47" s="52" t="s">
        <v>62</v>
      </c>
      <c r="G47" s="90" t="s">
        <v>78</v>
      </c>
      <c r="H47" s="82" t="s">
        <v>75</v>
      </c>
      <c r="I47" s="65" t="s">
        <v>63</v>
      </c>
      <c r="J47" s="90" t="s">
        <v>76</v>
      </c>
      <c r="K47" s="90" t="s">
        <v>64</v>
      </c>
      <c r="L47" s="90" t="s">
        <v>67</v>
      </c>
      <c r="M47" s="90" t="s">
        <v>32</v>
      </c>
      <c r="N47"/>
      <c r="O47" s="4"/>
      <c r="P47"/>
      <c r="Q47"/>
      <c r="R47"/>
      <c r="T47" s="75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</row>
    <row r="48" spans="1:80" ht="20.25" customHeight="1" x14ac:dyDescent="0.3">
      <c r="A48" s="3"/>
      <c r="B48" s="101"/>
      <c r="C48" s="105"/>
      <c r="D48" s="102"/>
      <c r="E48" s="192" t="s">
        <v>109</v>
      </c>
      <c r="F48" s="134" t="s">
        <v>68</v>
      </c>
      <c r="G48" s="135"/>
      <c r="H48" s="135"/>
      <c r="I48" s="135"/>
      <c r="J48" s="135"/>
      <c r="K48" s="135"/>
      <c r="L48" s="135"/>
      <c r="M48" s="135"/>
      <c r="N48" s="4"/>
      <c r="O48"/>
      <c r="P48"/>
      <c r="Q48"/>
      <c r="R48"/>
      <c r="T48" s="75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</row>
    <row r="49" spans="1:84" ht="87.75" customHeight="1" x14ac:dyDescent="0.3">
      <c r="A49" s="3"/>
      <c r="B49" s="103"/>
      <c r="C49" s="106"/>
      <c r="D49" s="104"/>
      <c r="E49" s="193"/>
      <c r="F49" s="66" t="s">
        <v>65</v>
      </c>
      <c r="G49" s="89" t="s">
        <v>69</v>
      </c>
      <c r="H49" s="89" t="s">
        <v>70</v>
      </c>
      <c r="I49" s="81" t="s">
        <v>77</v>
      </c>
      <c r="J49" s="89" t="s">
        <v>102</v>
      </c>
      <c r="K49" s="67" t="s">
        <v>103</v>
      </c>
      <c r="L49" s="68" t="s">
        <v>100</v>
      </c>
      <c r="M49" s="68" t="s">
        <v>101</v>
      </c>
      <c r="N49" s="4"/>
      <c r="O49"/>
      <c r="P49"/>
      <c r="Q49"/>
      <c r="R49"/>
      <c r="T49" s="75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</row>
    <row r="50" spans="1:84" ht="18" customHeight="1" x14ac:dyDescent="0.3">
      <c r="A50" s="3"/>
      <c r="B50" s="195" t="s">
        <v>17</v>
      </c>
      <c r="C50" s="196"/>
      <c r="D50" s="197"/>
      <c r="E50" s="117" t="s">
        <v>18</v>
      </c>
      <c r="F50" s="114" t="s">
        <v>19</v>
      </c>
      <c r="G50" s="115" t="s">
        <v>20</v>
      </c>
      <c r="H50" s="115" t="s">
        <v>21</v>
      </c>
      <c r="I50" s="116" t="s">
        <v>22</v>
      </c>
      <c r="J50" s="117" t="s">
        <v>23</v>
      </c>
      <c r="K50" s="117" t="s">
        <v>24</v>
      </c>
      <c r="L50" s="117" t="s">
        <v>25</v>
      </c>
      <c r="M50" s="117" t="s">
        <v>26</v>
      </c>
      <c r="N50" s="4"/>
      <c r="O50"/>
      <c r="P50"/>
      <c r="Q50"/>
      <c r="R50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</row>
    <row r="51" spans="1:84" ht="34.5" customHeight="1" x14ac:dyDescent="0.3">
      <c r="A51" s="3"/>
      <c r="B51" s="198" t="s">
        <v>41</v>
      </c>
      <c r="C51" s="198"/>
      <c r="D51" s="198"/>
      <c r="E51" s="109">
        <f>G16+G23+G29+G32+G40</f>
        <v>186000</v>
      </c>
      <c r="F51" s="109">
        <v>300000</v>
      </c>
      <c r="G51" s="109">
        <f>I16+I23+I29+I32+I40</f>
        <v>176000</v>
      </c>
      <c r="H51" s="109">
        <f>J16+J23+J29+J32+J40</f>
        <v>5000</v>
      </c>
      <c r="I51" s="109">
        <f>K16+K23+K29+K32+K40</f>
        <v>5000</v>
      </c>
      <c r="J51" s="125">
        <v>1</v>
      </c>
      <c r="K51" s="109">
        <f>M16+M23+M29+M32+M40</f>
        <v>175000</v>
      </c>
      <c r="L51" s="109">
        <v>0</v>
      </c>
      <c r="M51" s="109">
        <f>F51-K51-L51</f>
        <v>125000</v>
      </c>
      <c r="N51" s="4"/>
      <c r="O51"/>
      <c r="P51"/>
      <c r="Q51"/>
      <c r="R51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</row>
    <row r="52" spans="1:84" ht="26.25" customHeight="1" x14ac:dyDescent="0.3">
      <c r="A52" s="3"/>
      <c r="B52" s="199" t="s">
        <v>39</v>
      </c>
      <c r="C52" s="199"/>
      <c r="D52" s="199"/>
      <c r="E52" s="14">
        <f>G17+G20+G24</f>
        <v>166000</v>
      </c>
      <c r="F52" s="110">
        <v>250000</v>
      </c>
      <c r="G52" s="110">
        <f>I17+I20+I24</f>
        <v>156000</v>
      </c>
      <c r="H52" s="110">
        <f>J17+J20+J24</f>
        <v>5000</v>
      </c>
      <c r="I52" s="110">
        <f>K17+K20+K24</f>
        <v>5000</v>
      </c>
      <c r="J52" s="111">
        <v>1</v>
      </c>
      <c r="K52" s="14">
        <f>M17+M20+M24</f>
        <v>156000</v>
      </c>
      <c r="L52" s="14">
        <v>70000</v>
      </c>
      <c r="M52" s="14">
        <f>F52-K52-L52</f>
        <v>24000</v>
      </c>
      <c r="N52" s="4"/>
      <c r="O52"/>
      <c r="P52"/>
      <c r="Q52"/>
      <c r="R52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</row>
    <row r="53" spans="1:84" ht="26.25" customHeight="1" x14ac:dyDescent="0.3">
      <c r="A53" s="3"/>
      <c r="B53" s="198" t="s">
        <v>90</v>
      </c>
      <c r="C53" s="198"/>
      <c r="D53" s="198"/>
      <c r="E53" s="109">
        <f>G25</f>
        <v>10000</v>
      </c>
      <c r="F53" s="107">
        <v>100000</v>
      </c>
      <c r="G53" s="107">
        <f>I24</f>
        <v>10000</v>
      </c>
      <c r="H53" s="107">
        <f>J24</f>
        <v>0</v>
      </c>
      <c r="I53" s="107">
        <f>K24</f>
        <v>0</v>
      </c>
      <c r="J53" s="108">
        <v>1</v>
      </c>
      <c r="K53" s="109">
        <f>M25</f>
        <v>10000</v>
      </c>
      <c r="L53" s="109">
        <v>50000</v>
      </c>
      <c r="M53" s="107">
        <f t="shared" ref="M53:M54" si="1">F53-K53-L53</f>
        <v>40000</v>
      </c>
      <c r="N53" s="4"/>
      <c r="O53"/>
      <c r="P53"/>
      <c r="Q53"/>
      <c r="R53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</row>
    <row r="54" spans="1:84" ht="26.25" customHeight="1" x14ac:dyDescent="0.3">
      <c r="A54" s="3"/>
      <c r="B54" s="199" t="s">
        <v>89</v>
      </c>
      <c r="C54" s="199"/>
      <c r="D54" s="199"/>
      <c r="E54" s="14">
        <f>G26</f>
        <v>15000</v>
      </c>
      <c r="F54" s="110">
        <v>100000</v>
      </c>
      <c r="G54" s="110">
        <f>I26</f>
        <v>15000</v>
      </c>
      <c r="H54" s="110">
        <f t="shared" ref="H54:I54" si="2">J25</f>
        <v>0</v>
      </c>
      <c r="I54" s="110">
        <f t="shared" si="2"/>
        <v>0</v>
      </c>
      <c r="J54" s="111">
        <v>1</v>
      </c>
      <c r="K54" s="14">
        <f>M26</f>
        <v>15000</v>
      </c>
      <c r="L54" s="14">
        <v>50000</v>
      </c>
      <c r="M54" s="14">
        <f t="shared" si="1"/>
        <v>35000</v>
      </c>
      <c r="N54" s="4"/>
      <c r="O54"/>
      <c r="P54"/>
      <c r="Q54"/>
      <c r="R54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</row>
    <row r="55" spans="1:84" ht="29.25" customHeight="1" x14ac:dyDescent="0.3">
      <c r="A55" s="3"/>
      <c r="B55" s="200" t="s">
        <v>48</v>
      </c>
      <c r="C55" s="200"/>
      <c r="D55" s="200"/>
      <c r="E55" s="112">
        <v>200000</v>
      </c>
      <c r="F55" s="112"/>
      <c r="G55" s="112"/>
      <c r="H55" s="112"/>
      <c r="I55" s="112"/>
      <c r="J55" s="112"/>
      <c r="K55" s="112"/>
      <c r="L55" s="113"/>
      <c r="M55" s="112"/>
      <c r="N55" s="4"/>
      <c r="O55"/>
      <c r="P55"/>
      <c r="Q55"/>
      <c r="R5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</row>
    <row r="56" spans="1:84" ht="27.75" customHeight="1" x14ac:dyDescent="0.3">
      <c r="A56" s="3"/>
      <c r="B56" s="201" t="s">
        <v>40</v>
      </c>
      <c r="C56" s="201"/>
      <c r="D56" s="201"/>
      <c r="E56" s="126">
        <v>190000</v>
      </c>
      <c r="F56" s="126"/>
      <c r="G56" s="126"/>
      <c r="H56" s="126"/>
      <c r="I56" s="126"/>
      <c r="J56" s="126"/>
      <c r="K56" s="126"/>
      <c r="L56" s="126"/>
      <c r="M56" s="126"/>
      <c r="N56" s="4"/>
      <c r="O56"/>
      <c r="P56"/>
      <c r="Q56"/>
      <c r="R56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</row>
    <row r="57" spans="1:84" ht="19.5" customHeight="1" x14ac:dyDescent="0.3">
      <c r="A57" s="3"/>
      <c r="B57" s="186" t="s">
        <v>7</v>
      </c>
      <c r="C57" s="187"/>
      <c r="D57" s="95"/>
      <c r="E57" s="121">
        <f>SUM(E51:E56)</f>
        <v>767000</v>
      </c>
      <c r="F57" s="118"/>
      <c r="G57" s="119">
        <f>SUM(G51:G56)</f>
        <v>357000</v>
      </c>
      <c r="H57" s="119">
        <f>SUM(H51:H56)</f>
        <v>10000</v>
      </c>
      <c r="I57" s="120">
        <f>SUM(I51:I56)</f>
        <v>10000</v>
      </c>
      <c r="J57" s="121"/>
      <c r="K57" s="122">
        <f>SUM(K51:K56)</f>
        <v>356000</v>
      </c>
      <c r="L57" s="123"/>
      <c r="M57" s="124">
        <f>SUM(M51:M56)</f>
        <v>224000</v>
      </c>
      <c r="N57" s="4"/>
      <c r="O57"/>
      <c r="P57"/>
      <c r="Q57"/>
      <c r="R57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</row>
    <row r="58" spans="1:84" ht="19.5" customHeight="1" x14ac:dyDescent="0.3">
      <c r="A58" s="3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7"/>
      <c r="M58"/>
      <c r="N58"/>
      <c r="O58"/>
      <c r="P58"/>
      <c r="Q58"/>
      <c r="R58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</row>
    <row r="59" spans="1:84" x14ac:dyDescent="0.3"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</row>
    <row r="60" spans="1:84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AB60" s="70"/>
      <c r="AC60" s="70"/>
      <c r="AD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</row>
    <row r="61" spans="1:84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AB61" s="70"/>
      <c r="AC61" s="70"/>
      <c r="AD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</row>
    <row r="62" spans="1:84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AB62" s="70"/>
      <c r="AC62" s="70"/>
      <c r="AD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</row>
    <row r="63" spans="1:84" hidden="1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AB63" s="70"/>
      <c r="AC63" s="70"/>
      <c r="AD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</row>
    <row r="64" spans="1:84" hidden="1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AB64" s="70"/>
      <c r="AC64" s="70"/>
      <c r="AD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</row>
    <row r="65" spans="1:84" hidden="1" x14ac:dyDescent="0.3">
      <c r="A65" s="70"/>
      <c r="B65" s="70"/>
      <c r="C65" s="70"/>
      <c r="D65" s="70"/>
      <c r="E65" s="76">
        <v>1</v>
      </c>
      <c r="F65" s="76">
        <v>2020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AB65" s="70"/>
      <c r="AC65" s="70"/>
      <c r="AD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</row>
    <row r="66" spans="1:84" hidden="1" x14ac:dyDescent="0.3">
      <c r="A66" s="70"/>
      <c r="B66" s="70"/>
      <c r="C66" s="70"/>
      <c r="D66" s="70"/>
      <c r="E66" s="76">
        <v>2</v>
      </c>
      <c r="F66" s="76">
        <v>2021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AB66" s="70"/>
      <c r="AC66" s="70"/>
      <c r="AD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</row>
    <row r="67" spans="1:84" hidden="1" x14ac:dyDescent="0.3">
      <c r="A67" s="70"/>
      <c r="B67" s="70"/>
      <c r="C67" s="70"/>
      <c r="D67" s="70"/>
      <c r="E67" s="76">
        <v>3</v>
      </c>
      <c r="F67" s="76">
        <v>2022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AB67" s="70"/>
      <c r="AC67" s="70"/>
      <c r="AD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</row>
    <row r="68" spans="1:84" hidden="1" x14ac:dyDescent="0.3">
      <c r="A68" s="70"/>
      <c r="B68" s="77"/>
      <c r="C68" s="77"/>
      <c r="D68" s="77"/>
      <c r="E68" s="76">
        <v>4</v>
      </c>
      <c r="F68" s="76">
        <v>2023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AB68" s="70"/>
      <c r="AC68" s="70"/>
      <c r="AD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</row>
    <row r="69" spans="1:84" hidden="1" x14ac:dyDescent="0.3">
      <c r="A69" s="70"/>
      <c r="B69" s="78"/>
      <c r="C69" s="78"/>
      <c r="D69" s="78"/>
      <c r="E69" s="76">
        <v>5</v>
      </c>
      <c r="F69" s="76"/>
      <c r="G69" s="70"/>
      <c r="H69" s="70"/>
      <c r="I69" s="71"/>
      <c r="J69" s="71"/>
      <c r="K69" s="71"/>
      <c r="L69" s="71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AB69" s="70"/>
      <c r="AC69" s="70"/>
      <c r="AD69" s="70"/>
      <c r="AE69" s="71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</row>
    <row r="70" spans="1:84" ht="16.5" hidden="1" customHeight="1" x14ac:dyDescent="0.3">
      <c r="A70" s="70"/>
      <c r="B70" s="70"/>
      <c r="C70" s="70"/>
      <c r="D70" s="70"/>
      <c r="E70" s="76">
        <v>6</v>
      </c>
      <c r="F70" s="76"/>
      <c r="G70" s="70"/>
      <c r="H70" s="70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0"/>
      <c r="U70" s="70"/>
      <c r="V70" s="70"/>
      <c r="W70" s="70"/>
      <c r="AB70" s="70"/>
      <c r="AC70" s="70"/>
      <c r="AD70" s="70"/>
      <c r="AE70" s="71" t="s">
        <v>6</v>
      </c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</row>
    <row r="71" spans="1:84" hidden="1" x14ac:dyDescent="0.3">
      <c r="A71" s="70"/>
      <c r="B71" s="70"/>
      <c r="C71" s="70"/>
      <c r="D71" s="70"/>
      <c r="E71" s="76">
        <v>7</v>
      </c>
      <c r="F71" s="76"/>
      <c r="G71" s="70"/>
      <c r="H71" s="70"/>
      <c r="I71" s="73"/>
      <c r="J71" s="73"/>
      <c r="K71" s="73"/>
      <c r="L71" s="73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AB71" s="70"/>
      <c r="AC71" s="70"/>
      <c r="AD71" s="70"/>
      <c r="AE71" s="71" t="s">
        <v>0</v>
      </c>
      <c r="AF71" s="72"/>
      <c r="AG71" s="72"/>
      <c r="AH71" s="72"/>
      <c r="AI71" s="72"/>
      <c r="AJ71" s="72"/>
      <c r="AK71" s="72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</row>
    <row r="72" spans="1:84" hidden="1" x14ac:dyDescent="0.3">
      <c r="A72" s="70"/>
      <c r="B72" s="70"/>
      <c r="C72" s="70"/>
      <c r="D72" s="70"/>
      <c r="E72" s="76">
        <v>8</v>
      </c>
      <c r="F72" s="76"/>
      <c r="G72" s="70"/>
      <c r="H72" s="70"/>
      <c r="I72" s="71"/>
      <c r="J72" s="71"/>
      <c r="K72" s="71"/>
      <c r="L72" s="71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AB72" s="70"/>
      <c r="AC72" s="70"/>
      <c r="AD72" s="70"/>
      <c r="AE72" s="73" t="s">
        <v>1</v>
      </c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</row>
    <row r="73" spans="1:84" hidden="1" x14ac:dyDescent="0.3">
      <c r="A73" s="70"/>
      <c r="B73" s="70"/>
      <c r="C73" s="70"/>
      <c r="D73" s="70"/>
      <c r="E73" s="76">
        <v>9</v>
      </c>
      <c r="F73" s="76"/>
      <c r="G73" s="70"/>
      <c r="H73" s="70"/>
      <c r="I73" s="73"/>
      <c r="J73" s="73"/>
      <c r="K73" s="73"/>
      <c r="L73" s="73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AB73" s="70"/>
      <c r="AC73" s="70"/>
      <c r="AD73" s="70"/>
      <c r="AE73" s="71" t="s">
        <v>4</v>
      </c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</row>
    <row r="74" spans="1:84" hidden="1" x14ac:dyDescent="0.3">
      <c r="A74" s="70"/>
      <c r="B74" s="70"/>
      <c r="C74" s="70"/>
      <c r="D74" s="70"/>
      <c r="E74" s="76">
        <v>10</v>
      </c>
      <c r="F74" s="76"/>
      <c r="G74" s="70"/>
      <c r="H74" s="70"/>
      <c r="I74" s="73"/>
      <c r="J74" s="73"/>
      <c r="K74" s="73"/>
      <c r="L74" s="73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AB74" s="70"/>
      <c r="AC74" s="70"/>
      <c r="AD74" s="70"/>
      <c r="AE74" s="73" t="s">
        <v>2</v>
      </c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</row>
    <row r="75" spans="1:84" hidden="1" x14ac:dyDescent="0.3">
      <c r="A75" s="70"/>
      <c r="B75" s="70"/>
      <c r="C75" s="70"/>
      <c r="D75" s="70"/>
      <c r="E75" s="76">
        <v>11</v>
      </c>
      <c r="F75" s="76"/>
      <c r="G75" s="70"/>
      <c r="H75" s="70"/>
      <c r="I75" s="71"/>
      <c r="J75" s="71"/>
      <c r="K75" s="71"/>
      <c r="L75" s="71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AB75" s="70"/>
      <c r="AC75" s="70"/>
      <c r="AD75" s="70"/>
      <c r="AE75" s="73" t="s">
        <v>3</v>
      </c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</row>
    <row r="76" spans="1:84" hidden="1" x14ac:dyDescent="0.3">
      <c r="A76" s="70"/>
      <c r="B76" s="70"/>
      <c r="C76" s="70"/>
      <c r="D76" s="70"/>
      <c r="E76" s="76">
        <v>12</v>
      </c>
      <c r="F76" s="76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AB76" s="70"/>
      <c r="AC76" s="70"/>
      <c r="AD76" s="70"/>
      <c r="AE76" s="71" t="s">
        <v>5</v>
      </c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</row>
    <row r="77" spans="1:84" hidden="1" x14ac:dyDescent="0.3">
      <c r="A77" s="70"/>
      <c r="B77" s="70"/>
      <c r="C77" s="70"/>
      <c r="D77" s="70"/>
      <c r="E77" s="76"/>
      <c r="F77" s="76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AB77" s="70"/>
      <c r="AC77" s="70"/>
      <c r="AD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</row>
    <row r="78" spans="1:84" hidden="1" x14ac:dyDescent="0.3">
      <c r="A78" s="70"/>
      <c r="B78" s="70"/>
      <c r="C78" s="70"/>
      <c r="D78" s="70"/>
      <c r="E78" s="76"/>
      <c r="F78" s="76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AB78" s="70"/>
      <c r="AC78" s="70"/>
      <c r="AD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</row>
    <row r="79" spans="1:84" hidden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>
        <v>2019</v>
      </c>
      <c r="N79" s="70"/>
      <c r="O79" s="70"/>
      <c r="P79" s="70"/>
      <c r="Q79" s="70"/>
      <c r="R79" s="70"/>
      <c r="S79" s="70"/>
      <c r="T79" s="70"/>
      <c r="U79" s="70"/>
      <c r="V79" s="70"/>
      <c r="W79" s="70"/>
      <c r="AB79" s="70"/>
      <c r="AC79" s="70"/>
      <c r="AD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</row>
    <row r="80" spans="1:84" hidden="1" x14ac:dyDescent="0.3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>
        <v>2020</v>
      </c>
      <c r="N80" s="70"/>
      <c r="O80" s="70"/>
      <c r="P80" s="70"/>
      <c r="Q80" s="70"/>
      <c r="R80" s="70"/>
      <c r="S80" s="70"/>
      <c r="T80" s="70"/>
      <c r="U80" s="70"/>
      <c r="V80" s="70"/>
      <c r="W80" s="70"/>
      <c r="AB80" s="70"/>
      <c r="AC80" s="70"/>
      <c r="AD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</row>
    <row r="81" spans="1:84" hidden="1" x14ac:dyDescent="0.3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>
        <v>2021</v>
      </c>
      <c r="N81" s="70"/>
      <c r="O81" s="70"/>
      <c r="P81" s="70"/>
      <c r="Q81" s="70"/>
      <c r="R81" s="70"/>
      <c r="S81" s="70"/>
      <c r="T81" s="70"/>
      <c r="U81" s="70"/>
      <c r="V81" s="70"/>
      <c r="W81" s="70"/>
      <c r="AB81" s="70"/>
      <c r="AC81" s="70"/>
      <c r="AD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</row>
    <row r="82" spans="1:84" hidden="1" x14ac:dyDescent="0.3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>
        <v>2022</v>
      </c>
      <c r="N82" s="70"/>
      <c r="O82" s="70"/>
      <c r="P82" s="70"/>
      <c r="Q82" s="70"/>
      <c r="R82" s="70"/>
      <c r="S82" s="70"/>
      <c r="T82" s="70"/>
      <c r="U82" s="70"/>
      <c r="V82" s="70"/>
      <c r="W82" s="70"/>
      <c r="AB82" s="70"/>
      <c r="AC82" s="70"/>
      <c r="AD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</row>
    <row r="83" spans="1:84" x14ac:dyDescent="0.3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AB83" s="70"/>
      <c r="AC83" s="70"/>
      <c r="AD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</row>
    <row r="84" spans="1:84" x14ac:dyDescent="0.3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AB84" s="70"/>
      <c r="AC84" s="70"/>
      <c r="AD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</row>
    <row r="85" spans="1:84" x14ac:dyDescent="0.3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AB85" s="70"/>
      <c r="AC85" s="70"/>
      <c r="AD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</row>
    <row r="86" spans="1:84" x14ac:dyDescent="0.3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AB86" s="70"/>
      <c r="AC86" s="70"/>
      <c r="AD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</row>
    <row r="87" spans="1:84" x14ac:dyDescent="0.3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AB87" s="70"/>
      <c r="AC87" s="70"/>
      <c r="AD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</row>
    <row r="88" spans="1:84" x14ac:dyDescent="0.3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AB88" s="70"/>
      <c r="AC88" s="70"/>
      <c r="AD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</row>
    <row r="89" spans="1:84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AB89" s="70"/>
      <c r="AC89" s="70"/>
      <c r="AD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</row>
    <row r="90" spans="1:84" x14ac:dyDescent="0.3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AB90" s="70"/>
      <c r="AC90" s="70"/>
      <c r="AD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</row>
    <row r="91" spans="1:84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AB91" s="70"/>
      <c r="AC91" s="70"/>
      <c r="AD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</row>
    <row r="92" spans="1:84" x14ac:dyDescent="0.3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AB92" s="70"/>
      <c r="AC92" s="70"/>
      <c r="AD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</row>
    <row r="93" spans="1:84" x14ac:dyDescent="0.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AB93" s="70"/>
      <c r="AC93" s="70"/>
      <c r="AD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</row>
    <row r="94" spans="1:84" x14ac:dyDescent="0.3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AB94" s="70"/>
      <c r="AC94" s="70"/>
      <c r="AD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</row>
    <row r="95" spans="1:84" x14ac:dyDescent="0.3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AB95" s="70"/>
      <c r="AC95" s="70"/>
      <c r="AD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</row>
    <row r="96" spans="1:84" x14ac:dyDescent="0.3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AB96" s="70"/>
      <c r="AC96" s="70"/>
      <c r="AD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</row>
    <row r="97" spans="1:84" x14ac:dyDescent="0.3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AB97" s="70"/>
      <c r="AC97" s="70"/>
      <c r="AD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</row>
    <row r="98" spans="1:84" x14ac:dyDescent="0.3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AB98" s="70"/>
      <c r="AC98" s="70"/>
      <c r="AD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</row>
    <row r="99" spans="1:84" x14ac:dyDescent="0.3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AB99" s="70"/>
      <c r="AC99" s="70"/>
      <c r="AD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</row>
    <row r="100" spans="1:84" x14ac:dyDescent="0.3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AB100" s="70"/>
      <c r="AC100" s="70"/>
      <c r="AD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</row>
    <row r="101" spans="1:84" x14ac:dyDescent="0.3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AB101" s="70"/>
      <c r="AC101" s="70"/>
      <c r="AD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</row>
    <row r="102" spans="1:84" x14ac:dyDescent="0.3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AB102" s="70"/>
      <c r="AC102" s="70"/>
      <c r="AD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</row>
    <row r="103" spans="1:84" x14ac:dyDescent="0.3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AB103" s="70"/>
      <c r="AC103" s="70"/>
      <c r="AD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</row>
    <row r="104" spans="1:84" x14ac:dyDescent="0.3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AB104" s="70"/>
      <c r="AC104" s="70"/>
      <c r="AD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</row>
    <row r="105" spans="1:84" x14ac:dyDescent="0.3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AB105" s="70"/>
      <c r="AC105" s="70"/>
      <c r="AD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</row>
    <row r="106" spans="1:84" x14ac:dyDescent="0.3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AB106" s="70"/>
      <c r="AC106" s="70"/>
      <c r="AD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</row>
    <row r="107" spans="1:84" x14ac:dyDescent="0.3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AB107" s="70"/>
      <c r="AC107" s="70"/>
      <c r="AD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</row>
    <row r="108" spans="1:84" x14ac:dyDescent="0.3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AB108" s="70"/>
      <c r="AC108" s="70"/>
      <c r="AD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</row>
    <row r="109" spans="1:84" x14ac:dyDescent="0.3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AB109" s="70"/>
      <c r="AC109" s="70"/>
      <c r="AD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</row>
    <row r="110" spans="1:84" x14ac:dyDescent="0.3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AB110" s="70"/>
      <c r="AC110" s="70"/>
      <c r="AD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</row>
    <row r="111" spans="1:84" x14ac:dyDescent="0.3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AB111" s="70"/>
      <c r="AC111" s="70"/>
      <c r="AD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</row>
    <row r="112" spans="1:84" x14ac:dyDescent="0.3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AB112" s="70"/>
      <c r="AC112" s="70"/>
      <c r="AD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</row>
    <row r="113" spans="1:84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AB113" s="70"/>
      <c r="AC113" s="70"/>
      <c r="AD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</row>
    <row r="114" spans="1:84" x14ac:dyDescent="0.3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AB114" s="70"/>
      <c r="AC114" s="70"/>
      <c r="AD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</row>
    <row r="115" spans="1:84" x14ac:dyDescent="0.3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AB115" s="70"/>
      <c r="AC115" s="70"/>
      <c r="AD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</row>
    <row r="116" spans="1:84" x14ac:dyDescent="0.3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AB116" s="70"/>
      <c r="AC116" s="70"/>
      <c r="AD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</row>
    <row r="117" spans="1:84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AB117" s="70"/>
      <c r="AC117" s="70"/>
      <c r="AD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</row>
    <row r="118" spans="1:84" x14ac:dyDescent="0.3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AB118" s="70"/>
      <c r="AC118" s="70"/>
      <c r="AD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</row>
    <row r="119" spans="1:84" x14ac:dyDescent="0.3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AB119" s="70"/>
      <c r="AC119" s="70"/>
      <c r="AD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</row>
    <row r="120" spans="1:84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AB120" s="70"/>
      <c r="AC120" s="70"/>
      <c r="AD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</row>
    <row r="121" spans="1:84" x14ac:dyDescent="0.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AB121" s="70"/>
      <c r="AC121" s="70"/>
      <c r="AD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</row>
    <row r="122" spans="1:84" x14ac:dyDescent="0.3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AB122" s="70"/>
      <c r="AC122" s="70"/>
      <c r="AD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</row>
    <row r="123" spans="1:84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AB123" s="70"/>
      <c r="AC123" s="70"/>
      <c r="AD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</row>
    <row r="124" spans="1:84" x14ac:dyDescent="0.3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AB124" s="70"/>
      <c r="AC124" s="70"/>
      <c r="AD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</row>
    <row r="125" spans="1:84" x14ac:dyDescent="0.3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AB125" s="70"/>
      <c r="AC125" s="70"/>
      <c r="AD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</row>
    <row r="126" spans="1:84" x14ac:dyDescent="0.3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AB126" s="70"/>
      <c r="AC126" s="70"/>
      <c r="AD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</row>
    <row r="127" spans="1:84" x14ac:dyDescent="0.3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AB127" s="70"/>
      <c r="AC127" s="70"/>
      <c r="AD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</row>
    <row r="128" spans="1:84" x14ac:dyDescent="0.3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AB128" s="70"/>
      <c r="AC128" s="70"/>
      <c r="AD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</row>
    <row r="129" spans="1:84" x14ac:dyDescent="0.3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AB129" s="70"/>
      <c r="AC129" s="70"/>
      <c r="AD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</row>
    <row r="130" spans="1:84" x14ac:dyDescent="0.3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AB130" s="70"/>
      <c r="AC130" s="70"/>
      <c r="AD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</row>
    <row r="131" spans="1:84" x14ac:dyDescent="0.3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AB131" s="70"/>
      <c r="AC131" s="70"/>
      <c r="AD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</row>
    <row r="132" spans="1:84" x14ac:dyDescent="0.3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AB132" s="70"/>
      <c r="AC132" s="70"/>
      <c r="AD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</row>
    <row r="133" spans="1:84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AB133" s="70"/>
      <c r="AC133" s="70"/>
      <c r="AD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</row>
    <row r="134" spans="1:84" x14ac:dyDescent="0.3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AB134" s="70"/>
      <c r="AC134" s="70"/>
      <c r="AD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</row>
    <row r="135" spans="1:84" x14ac:dyDescent="0.3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AB135" s="70"/>
      <c r="AC135" s="70"/>
      <c r="AD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</row>
    <row r="136" spans="1:84" x14ac:dyDescent="0.3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AB136" s="70"/>
      <c r="AC136" s="70"/>
      <c r="AD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</row>
    <row r="137" spans="1:84" x14ac:dyDescent="0.3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AB137" s="70"/>
      <c r="AC137" s="70"/>
      <c r="AD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</row>
    <row r="138" spans="1:84" x14ac:dyDescent="0.3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AB138" s="70"/>
      <c r="AC138" s="70"/>
      <c r="AD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</row>
    <row r="139" spans="1:84" x14ac:dyDescent="0.3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AB139" s="70"/>
      <c r="AC139" s="70"/>
      <c r="AD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</row>
    <row r="140" spans="1:84" x14ac:dyDescent="0.3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AB140" s="70"/>
      <c r="AC140" s="70"/>
      <c r="AD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</row>
    <row r="141" spans="1:84" x14ac:dyDescent="0.3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AB141" s="70"/>
      <c r="AC141" s="70"/>
      <c r="AD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</row>
    <row r="142" spans="1:84" x14ac:dyDescent="0.3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AB142" s="70"/>
      <c r="AC142" s="70"/>
      <c r="AD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</row>
    <row r="143" spans="1:84" x14ac:dyDescent="0.3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AB143" s="70"/>
      <c r="AC143" s="70"/>
      <c r="AD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</row>
    <row r="144" spans="1:84" x14ac:dyDescent="0.3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AB144" s="70"/>
      <c r="AC144" s="70"/>
      <c r="AD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</row>
    <row r="145" spans="1:84" x14ac:dyDescent="0.3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AB145" s="70"/>
      <c r="AC145" s="70"/>
      <c r="AD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</row>
    <row r="146" spans="1:84" x14ac:dyDescent="0.3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AB146" s="70"/>
      <c r="AC146" s="70"/>
      <c r="AD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</row>
    <row r="147" spans="1:84" x14ac:dyDescent="0.3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AB147" s="70"/>
      <c r="AC147" s="70"/>
      <c r="AD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</row>
    <row r="148" spans="1:84" x14ac:dyDescent="0.3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AB148" s="70"/>
      <c r="AC148" s="70"/>
      <c r="AD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</row>
    <row r="149" spans="1:84" x14ac:dyDescent="0.3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AB149" s="70"/>
      <c r="AC149" s="70"/>
      <c r="AD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</row>
    <row r="150" spans="1:84" x14ac:dyDescent="0.3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AB150" s="70"/>
      <c r="AC150" s="70"/>
      <c r="AD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</row>
    <row r="151" spans="1:84" x14ac:dyDescent="0.3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AB151" s="70"/>
      <c r="AC151" s="70"/>
      <c r="AD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</row>
    <row r="152" spans="1:84" x14ac:dyDescent="0.3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AB152" s="70"/>
      <c r="AC152" s="70"/>
      <c r="AD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</row>
    <row r="153" spans="1:84" x14ac:dyDescent="0.3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AB153" s="70"/>
      <c r="AC153" s="70"/>
      <c r="AD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</row>
    <row r="154" spans="1:84" x14ac:dyDescent="0.3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AB154" s="70"/>
      <c r="AC154" s="70"/>
      <c r="AD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</row>
    <row r="155" spans="1:84" x14ac:dyDescent="0.3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AB155" s="70"/>
      <c r="AC155" s="70"/>
      <c r="AD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</row>
    <row r="156" spans="1:84" x14ac:dyDescent="0.3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AB156" s="70"/>
      <c r="AC156" s="70"/>
      <c r="AD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</row>
    <row r="157" spans="1:84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AB157" s="70"/>
      <c r="AC157" s="70"/>
      <c r="AD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</row>
    <row r="158" spans="1:84" x14ac:dyDescent="0.3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AB158" s="70"/>
      <c r="AC158" s="70"/>
      <c r="AD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</row>
    <row r="159" spans="1:84" x14ac:dyDescent="0.3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AB159" s="70"/>
      <c r="AC159" s="70"/>
      <c r="AD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</row>
    <row r="160" spans="1:84" x14ac:dyDescent="0.3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AB160" s="70"/>
      <c r="AC160" s="70"/>
      <c r="AD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</row>
    <row r="161" spans="1:84" x14ac:dyDescent="0.3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AB161" s="70"/>
      <c r="AC161" s="70"/>
      <c r="AD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</row>
  </sheetData>
  <sheetProtection insertRows="0"/>
  <dataConsolidate/>
  <mergeCells count="89">
    <mergeCell ref="B54:D54"/>
    <mergeCell ref="B55:D55"/>
    <mergeCell ref="B56:D56"/>
    <mergeCell ref="N16:N18"/>
    <mergeCell ref="Q20:Q21"/>
    <mergeCell ref="C21:F21"/>
    <mergeCell ref="B19:Q19"/>
    <mergeCell ref="B45:C45"/>
    <mergeCell ref="P32:P33"/>
    <mergeCell ref="O32:O33"/>
    <mergeCell ref="N32:N33"/>
    <mergeCell ref="O16:O18"/>
    <mergeCell ref="Q16:Q18"/>
    <mergeCell ref="P16:P18"/>
    <mergeCell ref="B18:F18"/>
    <mergeCell ref="N20:N21"/>
    <mergeCell ref="B47:D47"/>
    <mergeCell ref="B50:D50"/>
    <mergeCell ref="B51:D51"/>
    <mergeCell ref="B52:D52"/>
    <mergeCell ref="B53:D53"/>
    <mergeCell ref="B57:C57"/>
    <mergeCell ref="B30:F30"/>
    <mergeCell ref="B22:Q22"/>
    <mergeCell ref="C23:C26"/>
    <mergeCell ref="B23:B26"/>
    <mergeCell ref="E23:E26"/>
    <mergeCell ref="N29:N30"/>
    <mergeCell ref="Q32:Q33"/>
    <mergeCell ref="Q23:Q27"/>
    <mergeCell ref="E48:E49"/>
    <mergeCell ref="O23:O27"/>
    <mergeCell ref="B27:F27"/>
    <mergeCell ref="Q29:Q30"/>
    <mergeCell ref="O29:O30"/>
    <mergeCell ref="N23:N27"/>
    <mergeCell ref="P23:P27"/>
    <mergeCell ref="R32:R33"/>
    <mergeCell ref="R35:R36"/>
    <mergeCell ref="R11:R12"/>
    <mergeCell ref="R16:R18"/>
    <mergeCell ref="R20:R21"/>
    <mergeCell ref="R23:R27"/>
    <mergeCell ref="N37:Q37"/>
    <mergeCell ref="B28:Q28"/>
    <mergeCell ref="B34:Q34"/>
    <mergeCell ref="B16:B17"/>
    <mergeCell ref="C16:C17"/>
    <mergeCell ref="E16:E17"/>
    <mergeCell ref="O20:O21"/>
    <mergeCell ref="P20:P21"/>
    <mergeCell ref="P29:P30"/>
    <mergeCell ref="D16:D17"/>
    <mergeCell ref="D23:D26"/>
    <mergeCell ref="B2:C2"/>
    <mergeCell ref="B31:Q31"/>
    <mergeCell ref="B5:S5"/>
    <mergeCell ref="G9:K9"/>
    <mergeCell ref="L9:P9"/>
    <mergeCell ref="P13:Q13"/>
    <mergeCell ref="E11:E12"/>
    <mergeCell ref="N14:Q14"/>
    <mergeCell ref="R29:R30"/>
    <mergeCell ref="B9:E9"/>
    <mergeCell ref="D11:D12"/>
    <mergeCell ref="H11:H12"/>
    <mergeCell ref="B7:Q7"/>
    <mergeCell ref="I13:L13"/>
    <mergeCell ref="F48:M48"/>
    <mergeCell ref="B15:Q15"/>
    <mergeCell ref="N13:O13"/>
    <mergeCell ref="B11:B12"/>
    <mergeCell ref="C11:C12"/>
    <mergeCell ref="N11:Q11"/>
    <mergeCell ref="F11:F12"/>
    <mergeCell ref="M11:M12"/>
    <mergeCell ref="L11:L12"/>
    <mergeCell ref="K11:K12"/>
    <mergeCell ref="J11:J12"/>
    <mergeCell ref="I11:I12"/>
    <mergeCell ref="G11:G12"/>
    <mergeCell ref="P12:Q12"/>
    <mergeCell ref="N12:O12"/>
    <mergeCell ref="C33:F33"/>
    <mergeCell ref="B41:F41"/>
    <mergeCell ref="B42:F42"/>
    <mergeCell ref="E38:H38"/>
    <mergeCell ref="B39:M39"/>
    <mergeCell ref="B37:F37"/>
  </mergeCells>
  <conditionalFormatting sqref="L51:L54 J51:M51 M52 M54">
    <cfRule type="cellIs" dxfId="2" priority="9" operator="lessThan">
      <formula>#REF!</formula>
    </cfRule>
  </conditionalFormatting>
  <conditionalFormatting sqref="K51">
    <cfRule type="cellIs" dxfId="1" priority="5" operator="lessThan">
      <formula>#REF!</formula>
    </cfRule>
  </conditionalFormatting>
  <conditionalFormatting sqref="K52:K54">
    <cfRule type="cellIs" dxfId="0" priority="4" operator="lessThan">
      <formula>#REF!</formula>
    </cfRule>
  </conditionalFormatting>
  <dataValidations count="6">
    <dataValidation type="list" allowBlank="1" showInputMessage="1" showErrorMessage="1" sqref="B70:D73" xr:uid="{00000000-0002-0000-0000-000000000000}">
      <formula1>#REF!</formula1>
    </dataValidation>
    <dataValidation type="list" allowBlank="1" showInputMessage="1" showErrorMessage="1" sqref="N37" xr:uid="{00000000-0002-0000-0000-000002000000}">
      <formula1>$N$91:$N$102</formula1>
    </dataValidation>
    <dataValidation type="list" allowBlank="1" showInputMessage="1" showErrorMessage="1" sqref="F35:F36" xr:uid="{00000000-0002-0000-0000-000003000000}">
      <formula1>$E$65:$E$70</formula1>
    </dataValidation>
    <dataValidation type="list" allowBlank="1" showInputMessage="1" showErrorMessage="1" sqref="P16:P18 P23:P27" xr:uid="{00000000-0002-0000-0000-000004000000}">
      <formula1>$AB$17:$AB$30</formula1>
    </dataValidation>
    <dataValidation type="list" allowBlank="1" showInputMessage="1" showErrorMessage="1" sqref="N16:N18 N20:N21 P20:P21 N23:N27 N29:N30 P29:P30 N32:N33 P32:P33 N35:N36 P35:P36" xr:uid="{00000000-0002-0000-0000-000005000000}">
      <formula1>$E$65:$E$76</formula1>
    </dataValidation>
    <dataValidation type="list" allowBlank="1" showInputMessage="1" showErrorMessage="1" sqref="Q35:Q36 O35:O36" xr:uid="{00000000-0002-0000-0000-000006000000}">
      <formula1>$F$65:$F$68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28" orientation="landscape" r:id="rId1"/>
  <colBreaks count="1" manualBreakCount="1">
    <brk id="18" min="1" max="34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AEA5BB-B382-494E-BA07-60FF3E19DA2D}">
          <x14:formula1>
            <xm:f>Sheet1!$D$8:$D$11</xm:f>
          </x14:formula1>
          <xm:sqref>O16:O18 Q16:Q18 O20:O21 Q20:Q21 O23:O27 Q23:Q27 O29:O30 Q29:Q30 O32:O33 Q32:Q33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AC29-31D4-4AFC-A7BB-92706FCE0559}">
  <dimension ref="D8:D11"/>
  <sheetViews>
    <sheetView workbookViewId="0">
      <selection activeCell="E19" sqref="E19"/>
    </sheetView>
  </sheetViews>
  <sheetFormatPr defaultRowHeight="14.4" x14ac:dyDescent="0.3"/>
  <sheetData>
    <row r="8" spans="4:4" x14ac:dyDescent="0.3">
      <c r="D8">
        <v>2022</v>
      </c>
    </row>
    <row r="9" spans="4:4" x14ac:dyDescent="0.3">
      <c r="D9">
        <v>2023</v>
      </c>
    </row>
    <row r="10" spans="4:4" x14ac:dyDescent="0.3">
      <c r="D10">
        <v>2024</v>
      </c>
    </row>
    <row r="11" spans="4:4" x14ac:dyDescent="0.3">
      <c r="D11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Prilog I. Financijski plan</vt:lpstr>
      <vt:lpstr>Sheet1</vt:lpstr>
      <vt:lpstr>'Prilog I. Financijski plan'!Print_Area</vt:lpstr>
      <vt:lpstr>'Prilog I. Financijski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2022-05-19T11:41:11Z</dcterms:modified>
</cp:coreProperties>
</file>